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fontana\Documents\BILANCIO 2021_2023\SITO REGIOALE OPEN DATE\"/>
    </mc:Choice>
  </mc:AlternateContent>
  <bookViews>
    <workbookView xWindow="0" yWindow="0" windowWidth="21600" windowHeight="8745"/>
  </bookViews>
  <sheets>
    <sheet name="Foglio1" sheetId="1" r:id="rId1"/>
  </sheets>
  <definedNames>
    <definedName name="_xlnm.Print_Titles" localSheetId="0">Foglio1!$A:$B,Foglio1!$5:$10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57" i="1" l="1"/>
  <c r="BW45" i="1" l="1"/>
  <c r="BV45" i="1"/>
  <c r="BU45" i="1"/>
  <c r="BT46" i="1"/>
  <c r="BU14" i="1" l="1"/>
  <c r="BU15" i="1"/>
  <c r="BU16" i="1"/>
  <c r="BU17" i="1"/>
  <c r="BU18" i="1"/>
  <c r="BU19" i="1"/>
  <c r="BU20" i="1"/>
  <c r="BU21" i="1"/>
  <c r="BU22" i="1"/>
  <c r="BU13" i="1"/>
  <c r="BT23" i="1"/>
  <c r="BU23" i="1" l="1"/>
  <c r="BU30" i="1" l="1"/>
  <c r="BU34" i="1"/>
  <c r="BU35" i="1"/>
  <c r="BU36" i="1"/>
  <c r="BU37" i="1"/>
  <c r="BU38" i="1" l="1"/>
  <c r="BU27" i="1" l="1"/>
  <c r="BV27" i="1"/>
  <c r="BU28" i="1"/>
  <c r="BV28" i="1"/>
  <c r="BU29" i="1"/>
  <c r="BV29" i="1"/>
  <c r="BV30" i="1"/>
  <c r="BV26" i="1"/>
  <c r="BU26" i="1"/>
  <c r="BW27" i="1"/>
  <c r="BW28" i="1"/>
  <c r="BW29" i="1"/>
  <c r="BW30" i="1"/>
  <c r="BW31" i="1"/>
  <c r="BV14" i="1"/>
  <c r="BV15" i="1"/>
  <c r="BV16" i="1"/>
  <c r="BV17" i="1"/>
  <c r="BV18" i="1"/>
  <c r="BV19" i="1"/>
  <c r="BV20" i="1"/>
  <c r="BV21" i="1"/>
  <c r="BV13" i="1"/>
  <c r="BW14" i="1"/>
  <c r="BW15" i="1"/>
  <c r="BW16" i="1"/>
  <c r="BW17" i="1"/>
  <c r="BW18" i="1"/>
  <c r="BW19" i="1"/>
  <c r="BW20" i="1"/>
  <c r="BW21" i="1"/>
  <c r="BW22" i="1"/>
  <c r="BW13" i="1"/>
  <c r="BV22" i="1"/>
  <c r="BW39" i="1"/>
  <c r="BW40" i="1"/>
  <c r="BW41" i="1"/>
  <c r="BW42" i="1"/>
  <c r="BW43" i="1"/>
  <c r="BW44" i="1"/>
  <c r="BW47" i="1"/>
  <c r="BW48" i="1"/>
  <c r="BW49" i="1"/>
  <c r="BW50" i="1"/>
  <c r="BW51" i="1"/>
  <c r="BW52" i="1"/>
  <c r="BW53" i="1"/>
  <c r="BW54" i="1"/>
  <c r="BW55" i="1"/>
  <c r="BV54" i="1"/>
  <c r="BU44" i="1"/>
  <c r="BU49" i="1"/>
  <c r="BU50" i="1"/>
  <c r="BU53" i="1"/>
  <c r="BU54" i="1"/>
  <c r="BU55" i="1"/>
  <c r="BV38" i="1"/>
  <c r="BV34" i="1"/>
  <c r="BV36" i="1"/>
  <c r="BV37" i="1"/>
  <c r="BV35" i="1"/>
  <c r="BW35" i="1"/>
  <c r="BW36" i="1"/>
  <c r="BW37" i="1"/>
  <c r="BW38" i="1"/>
  <c r="BW34" i="1"/>
  <c r="BW46" i="1" l="1"/>
  <c r="BU31" i="1"/>
  <c r="BW23" i="1"/>
  <c r="BW57" i="1" s="1"/>
  <c r="BV31" i="1"/>
  <c r="BV23" i="1"/>
  <c r="Y57" i="1"/>
  <c r="BV42" i="1" l="1"/>
  <c r="BV43" i="1"/>
  <c r="BV44" i="1"/>
  <c r="BV41" i="1"/>
  <c r="BV46" i="1" s="1"/>
  <c r="BU42" i="1"/>
  <c r="BU43" i="1"/>
  <c r="BU41" i="1"/>
  <c r="BU11" i="1"/>
  <c r="BJ57" i="1"/>
  <c r="BS57" i="1"/>
  <c r="AY57" i="1"/>
  <c r="BT57" i="1"/>
  <c r="AE57" i="1"/>
  <c r="AM57" i="1"/>
  <c r="AU57" i="1"/>
  <c r="BC57" i="1"/>
  <c r="BV55" i="1"/>
  <c r="P57" i="1"/>
  <c r="Q57" i="1"/>
  <c r="U57" i="1"/>
  <c r="L57" i="1"/>
  <c r="H57" i="1"/>
  <c r="M57" i="1"/>
  <c r="C57" i="1"/>
  <c r="BU46" i="1" l="1"/>
  <c r="BU57" i="1"/>
  <c r="BK57" i="1"/>
  <c r="BG57" i="1"/>
  <c r="AP57" i="1"/>
  <c r="BN57" i="1"/>
  <c r="BF57" i="1"/>
  <c r="BB57" i="1"/>
  <c r="AX57" i="1"/>
  <c r="AT57" i="1"/>
  <c r="AL57" i="1"/>
  <c r="BO57" i="1"/>
  <c r="AQ57" i="1"/>
  <c r="K57" i="1"/>
  <c r="AB57" i="1"/>
  <c r="D57" i="1"/>
  <c r="AH57" i="1"/>
  <c r="AI57" i="1"/>
  <c r="AD57" i="1"/>
  <c r="AC57" i="1"/>
  <c r="X57" i="1"/>
  <c r="T57" i="1"/>
  <c r="BQ57" i="1"/>
  <c r="BM57" i="1"/>
  <c r="BI57" i="1"/>
  <c r="BE57" i="1"/>
  <c r="BA57" i="1"/>
  <c r="AW57" i="1"/>
  <c r="AS57" i="1"/>
  <c r="AO57" i="1"/>
  <c r="AK57" i="1"/>
  <c r="AG57" i="1"/>
  <c r="BP57" i="1"/>
  <c r="BL57" i="1"/>
  <c r="BH57" i="1"/>
  <c r="BD57" i="1"/>
  <c r="AZ57" i="1"/>
  <c r="AV57" i="1"/>
  <c r="AR57" i="1"/>
  <c r="AN57" i="1"/>
  <c r="AJ57" i="1"/>
  <c r="AF57" i="1"/>
  <c r="AA57" i="1"/>
  <c r="W57" i="1"/>
  <c r="S57" i="1"/>
  <c r="O57" i="1"/>
  <c r="Z57" i="1"/>
  <c r="V57" i="1"/>
  <c r="R57" i="1"/>
  <c r="N57" i="1"/>
  <c r="E57" i="1"/>
  <c r="J57" i="1"/>
  <c r="I57" i="1"/>
  <c r="G57" i="1"/>
  <c r="F57" i="1"/>
  <c r="BV57" i="1" l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<sst xmlns="http://schemas.openxmlformats.org/spreadsheetml/2006/main" count="168" uniqueCount="98">
  <si>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</si>
  <si>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</si>
  <si>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</si>
  <si>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</si>
  <si>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</si>
  <si>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</si>
  <si>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</si>
  <si>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</si>
  <si>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</si>
  <si>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</si>
  <si>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</si>
  <si>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</si>
  <si>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</si>
  <si>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</si>
  <si>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</si>
  <si>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</si>
  <si>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</si>
  <si>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</si>
  <si>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</si>
  <si>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</si>
  <si>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</si>
  <si>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</si>
  <si>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</si>
  <si>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</si>
  <si>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</si>
  <si>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</si>
  <si>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</si>
  <si>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</si>
  <si>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</si>
  <si>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</si>
  <si>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</si>
  <si>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</si>
  <si>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</si>
  <si>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</si>
  <si>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</si>
  <si>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</si>
  <si>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</si>
  <si>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</si>
  <si>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</si>
  <si>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</si>
  <si>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</si>
  <si>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</si>
  <si>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</si>
  <si>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</si>
  <si>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</si>
  <si>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</si>
  <si>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</si>
  <si>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</si>
  <si>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</si>
  <si>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</si>
  <si>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</si>
  <si>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</si>
  <si>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</si>
  <si>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</si>
  <si>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</si>
  <si>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</si>
  <si>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</si>
  <si>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</si>
  <si>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</si>
  <si>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</si>
  <si>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</si>
  <si>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</si>
  <si>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</si>
  <si>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</si>
  <si>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</si>
  <si>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</si>
  <si>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</si>
  <si>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</si>
  <si>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</si>
  <si>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</si>
  <si>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</si>
  <si>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</si>
  <si>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</si>
  <si>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</si>
  <si>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</si>
  <si>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</si>
  <si>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</si>
  <si>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</si>
  <si>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</si>
  <si>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</si>
  <si>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</si>
  <si>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</si>
  <si>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</si>
  <si>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</si>
  <si>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</si>
  <si>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</si>
  <si>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</si>
  <si>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</si>
  <si>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</si>
  <si>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</si>
  <si>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</si>
  <si>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</si>
  <si>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</si>
  <si>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</si>
  <si>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</si>
  <si>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</si>
  <si>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DATI PREVISIONALI ANNO 2021</t>
  </si>
  <si>
    <t>BILANCIO DI PREVISIONE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</si>
</sst>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0" fillId="0" borderId="0" xfId="0" applyFont="1"/>
    <xf numFmtId="0" fontId="1" fillId="0" borderId="0" xfId="0" applyFont="1"/>
    <xf numFmtId="0" fontId="3" fillId="0" borderId="0" xfId="0" applyFont="1"/>
    <xf numFmtId="0" fontId="2" fillId="0" borderId="0" xfId="0" applyFont="1" applyAlignment="1"/>
    <xf numFmtId="0" fontId="0" fillId="0" borderId="0" xfId="0" applyFont="1" applyAlignment="1"/>
    <xf numFmtId="0" fontId="3" fillId="0" borderId="0" xfId="0" applyFont="1" applyAlignment="1"/>
    <xf numFmtId="0" fontId="0" fillId="0" borderId="0" xfId="0" applyAlignment="1"/>
    <xf numFmtId="164" fontId="0" fillId="0" borderId="0" xfId="1" applyFont="1"/>
    <xf numFmtId="164" fontId="0" fillId="0" borderId="0" xfId="0" applyNumberFormat="1"/>
    <xf numFmtId="0" fontId="0" fillId="0" borderId="0" xfId="0" applyAlignment="1">
      <alignment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6" fillId="0" borderId="3" xfId="1" applyFont="1" applyFill="1" applyBorder="1" applyAlignment="1">
      <alignment horizontal="center"/>
    </xf>
    <xf numFmtId="164" fontId="6" fillId="0" borderId="4" xfId="1" applyFont="1" applyFill="1" applyBorder="1" applyAlignment="1">
      <alignment horizontal="center"/>
    </xf>
    <xf numFmtId="164" fontId="7" fillId="0" borderId="5" xfId="1" applyFont="1" applyBorder="1" applyAlignment="1">
      <alignment horizontal="center" wrapText="1"/>
    </xf>
    <xf numFmtId="164" fontId="6" fillId="0" borderId="9" xfId="1" applyFont="1" applyFill="1" applyBorder="1" applyAlignment="1">
      <alignment horizontal="center"/>
    </xf>
    <xf numFmtId="164" fontId="6" fillId="0" borderId="14" xfId="1" applyFont="1" applyFill="1" applyBorder="1" applyAlignment="1">
      <alignment horizontal="center"/>
    </xf>
    <xf numFmtId="164" fontId="6" fillId="0" borderId="10" xfId="1" applyFont="1" applyFill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6" fillId="0" borderId="2" xfId="1" applyFont="1" applyFill="1" applyBorder="1" applyAlignment="1">
      <alignment horizontal="center" wrapText="1"/>
    </xf>
    <xf numFmtId="164" fontId="6" fillId="0" borderId="3" xfId="1" applyFont="1" applyFill="1" applyBorder="1" applyAlignment="1">
      <alignment horizontal="center" wrapText="1"/>
    </xf>
    <xf numFmtId="164" fontId="6" fillId="0" borderId="4" xfId="1" applyFont="1" applyFill="1" applyBorder="1" applyAlignment="1">
      <alignment horizontal="center" wrapText="1"/>
    </xf>
    <xf numFmtId="164" fontId="7" fillId="0" borderId="7" xfId="1" applyFont="1" applyBorder="1" applyAlignment="1">
      <alignment horizontal="center" wrapText="1"/>
    </xf>
    <xf numFmtId="164" fontId="6" fillId="0" borderId="12" xfId="1" applyFont="1" applyFill="1" applyBorder="1" applyAlignment="1">
      <alignment horizontal="center"/>
    </xf>
    <xf numFmtId="164" fontId="6" fillId="0" borderId="15" xfId="1" applyFont="1" applyFill="1" applyBorder="1" applyAlignment="1">
      <alignment horizontal="center"/>
    </xf>
    <xf numFmtId="164" fontId="6" fillId="0" borderId="13" xfId="1" applyFont="1" applyFill="1" applyBorder="1" applyAlignment="1">
      <alignment horizontal="center"/>
    </xf>
    <xf numFmtId="164" fontId="5" fillId="0" borderId="3" xfId="1" applyFont="1" applyBorder="1" applyAlignment="1">
      <alignment horizontal="center"/>
    </xf>
    <xf numFmtId="164" fontId="5" fillId="0" borderId="4" xfId="1" applyFont="1" applyBorder="1" applyAlignment="1">
      <alignment horizontal="center"/>
    </xf>
    <xf numFmtId="164" fontId="5" fillId="0" borderId="5" xfId="1" applyFont="1" applyBorder="1"/>
    <xf numFmtId="0" fontId="5" fillId="0" borderId="12" xfId="0" applyFont="1" applyBorder="1" applyAlignment="1">
      <alignment horizontal="center" vertical="center"/>
    </xf>
    <xf numFmtId="164" fontId="5" fillId="0" borderId="0" xfId="1" applyFont="1"/>
    <xf numFmtId="164" fontId="5" fillId="0" borderId="5" xfId="1" applyFont="1" applyBorder="1" applyAlignment="1">
      <alignment wrapText="1"/>
    </xf>
    <xf numFmtId="164" fontId="5" fillId="0" borderId="6" xfId="1" applyFont="1" applyBorder="1"/>
    <xf numFmtId="0" fontId="5" fillId="0" borderId="5" xfId="0" applyFont="1" applyBorder="1" applyAlignment="1"/>
    <xf numFmtId="0" fontId="5" fillId="0" borderId="1" xfId="0" applyFont="1" applyBorder="1"/>
    <xf numFmtId="164" fontId="5" fillId="2" borderId="2" xfId="1" applyFont="1" applyFill="1" applyBorder="1"/>
    <xf numFmtId="164" fontId="5" fillId="2" borderId="1" xfId="1" applyFont="1" applyFill="1" applyBorder="1"/>
    <xf numFmtId="164" fontId="5" fillId="0" borderId="3" xfId="1" applyFont="1" applyBorder="1"/>
    <xf numFmtId="164" fontId="5" fillId="0" borderId="2" xfId="1" applyFont="1" applyBorder="1"/>
    <xf numFmtId="164" fontId="5" fillId="0" borderId="1" xfId="1" applyFont="1" applyBorder="1"/>
    <xf numFmtId="0" fontId="7" fillId="0" borderId="6" xfId="0" applyFont="1" applyBorder="1" applyAlignment="1"/>
    <xf numFmtId="0" fontId="7" fillId="0" borderId="6" xfId="0" applyFont="1" applyBorder="1"/>
    <xf numFmtId="164" fontId="5" fillId="0" borderId="9" xfId="1" applyFont="1" applyBorder="1"/>
    <xf numFmtId="164" fontId="5" fillId="0" borderId="14" xfId="1" applyFont="1" applyBorder="1"/>
    <xf numFmtId="164" fontId="5" fillId="2" borderId="5" xfId="1" applyFont="1" applyFill="1" applyBorder="1"/>
    <xf numFmtId="0" fontId="5" fillId="0" borderId="6" xfId="0" applyFont="1" applyBorder="1" applyAlignment="1"/>
    <xf numFmtId="0" fontId="5" fillId="0" borderId="6" xfId="0" applyFont="1" applyBorder="1"/>
    <xf numFmtId="164" fontId="5" fillId="0" borderId="11" xfId="1" applyFont="1" applyBorder="1" applyAlignment="1">
      <alignment vertical="top"/>
    </xf>
    <xf numFmtId="164" fontId="7" fillId="2" borderId="6" xfId="1" applyFont="1" applyFill="1" applyBorder="1"/>
    <xf numFmtId="164" fontId="5" fillId="0" borderId="11" xfId="1" applyFont="1" applyBorder="1"/>
    <xf numFmtId="164" fontId="7" fillId="0" borderId="11" xfId="1" applyFont="1" applyBorder="1"/>
    <xf numFmtId="164" fontId="7" fillId="0" borderId="6" xfId="1" applyFont="1" applyBorder="1"/>
    <xf numFmtId="0" fontId="7" fillId="0" borderId="6" xfId="0" applyFont="1" applyBorder="1" applyAlignment="1">
      <alignment wrapText="1"/>
    </xf>
    <xf numFmtId="164" fontId="5" fillId="0" borderId="0" xfId="1" applyFont="1" applyBorder="1"/>
    <xf numFmtId="0" fontId="5" fillId="0" borderId="6" xfId="0" applyFont="1" applyBorder="1" applyAlignment="1">
      <alignment wrapText="1"/>
    </xf>
    <xf numFmtId="0" fontId="5" fillId="0" borderId="7" xfId="0" applyFont="1" applyBorder="1" applyAlignment="1"/>
    <xf numFmtId="0" fontId="5" fillId="0" borderId="7" xfId="0" applyFont="1" applyBorder="1"/>
    <xf numFmtId="164" fontId="5" fillId="0" borderId="12" xfId="1" applyFont="1" applyBorder="1"/>
    <xf numFmtId="164" fontId="5" fillId="0" borderId="7" xfId="1" applyFont="1" applyBorder="1"/>
    <xf numFmtId="164" fontId="5" fillId="2" borderId="7" xfId="1" applyFont="1" applyFill="1" applyBorder="1"/>
    <xf numFmtId="164" fontId="5" fillId="0" borderId="15" xfId="1" applyFont="1" applyBorder="1"/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4" fontId="7" fillId="0" borderId="1" xfId="1" applyFont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1"/>
  <sheetViews>
    <sheetView tabSelected="1" workbookViewId="0">
      <pane xSplit="2" topLeftCell="C1" activePane="topRight" state="frozen"/>
      <selection activeCell="A4" sqref="A4"/>
      <selection pane="topRight" activeCell="C8" sqref="C8:E8"/>
    </sheetView>
  </sheetViews>
  <sheetFormatPr defaultRowHeight="15" x14ac:dyDescent="0.25"/>
  <cols>
    <col min="1" max="1" width="5.140625" style="9" customWidth="1"/>
    <col min="2" max="2" width="39.85546875" customWidth="1"/>
    <col min="3" max="3" width="12.85546875" bestFit="1" customWidth="1"/>
    <col min="4" max="4" width="11.140625" bestFit="1" customWidth="1"/>
    <col min="5" max="5" width="12.85546875" bestFit="1" customWidth="1"/>
    <col min="6" max="6" width="5.140625" bestFit="1" customWidth="1"/>
    <col min="7" max="7" width="10.7109375" bestFit="1" customWidth="1"/>
    <col min="8" max="8" width="6.7109375" bestFit="1" customWidth="1"/>
    <col min="9" max="9" width="9.85546875" bestFit="1" customWidth="1"/>
    <col min="10" max="10" width="10.7109375" bestFit="1" customWidth="1"/>
    <col min="11" max="11" width="9.85546875" bestFit="1" customWidth="1"/>
    <col min="12" max="12" width="12" bestFit="1" customWidth="1"/>
    <col min="13" max="13" width="10.7109375" bestFit="1" customWidth="1"/>
    <col min="14" max="15" width="12" bestFit="1" customWidth="1"/>
    <col min="16" max="16" width="10.7109375" bestFit="1" customWidth="1"/>
    <col min="17" max="17" width="12" bestFit="1" customWidth="1"/>
    <col min="18" max="18" width="11.140625" bestFit="1" customWidth="1"/>
    <col min="19" max="19" width="10.7109375" bestFit="1" customWidth="1"/>
    <col min="20" max="20" width="11.140625" bestFit="1" customWidth="1"/>
    <col min="21" max="21" width="12" bestFit="1" customWidth="1"/>
    <col min="22" max="22" width="10.7109375" bestFit="1" customWidth="1"/>
    <col min="23" max="24" width="12" bestFit="1" customWidth="1"/>
    <col min="25" max="25" width="10.7109375" bestFit="1" customWidth="1"/>
    <col min="26" max="27" width="12" bestFit="1" customWidth="1"/>
    <col min="28" max="28" width="11.85546875" bestFit="1" customWidth="1"/>
    <col min="29" max="29" width="12" bestFit="1" customWidth="1"/>
    <col min="30" max="30" width="12.85546875" bestFit="1" customWidth="1"/>
    <col min="31" max="31" width="13.28515625" bestFit="1" customWidth="1"/>
    <col min="32" max="32" width="12.85546875" bestFit="1" customWidth="1"/>
    <col min="33" max="33" width="12" bestFit="1" customWidth="1"/>
    <col min="34" max="34" width="11.85546875" bestFit="1" customWidth="1"/>
    <col min="35" max="36" width="12" bestFit="1" customWidth="1"/>
    <col min="37" max="37" width="11.85546875" bestFit="1" customWidth="1"/>
    <col min="38" max="38" width="12" bestFit="1" customWidth="1"/>
    <col min="39" max="39" width="14.28515625" bestFit="1" customWidth="1"/>
    <col min="40" max="40" width="10.7109375" bestFit="1" customWidth="1"/>
    <col min="41" max="41" width="14.28515625" bestFit="1" customWidth="1"/>
    <col min="42" max="42" width="12" bestFit="1" customWidth="1"/>
    <col min="43" max="43" width="11.85546875" bestFit="1" customWidth="1"/>
    <col min="44" max="45" width="12" bestFit="1" customWidth="1"/>
    <col min="46" max="46" width="10.7109375" bestFit="1" customWidth="1"/>
    <col min="47" max="48" width="12" bestFit="1" customWidth="1"/>
    <col min="49" max="49" width="11.85546875" bestFit="1" customWidth="1"/>
    <col min="50" max="50" width="12" bestFit="1" customWidth="1"/>
    <col min="51" max="51" width="11.140625" bestFit="1" customWidth="1"/>
    <col min="52" max="52" width="11.85546875" bestFit="1" customWidth="1"/>
    <col min="53" max="54" width="11.140625" bestFit="1" customWidth="1"/>
    <col min="55" max="55" width="10.7109375" bestFit="1" customWidth="1"/>
    <col min="56" max="57" width="11.140625" bestFit="1" customWidth="1"/>
    <col min="58" max="58" width="10.7109375" bestFit="1" customWidth="1"/>
    <col min="59" max="59" width="11.140625" bestFit="1" customWidth="1"/>
    <col min="60" max="60" width="12" bestFit="1" customWidth="1"/>
    <col min="61" max="61" width="11.85546875" bestFit="1" customWidth="1"/>
    <col min="62" max="62" width="12.85546875" bestFit="1" customWidth="1"/>
    <col min="63" max="63" width="12" bestFit="1" customWidth="1"/>
    <col min="64" max="64" width="10.7109375" bestFit="1" customWidth="1"/>
    <col min="65" max="65" width="12" bestFit="1" customWidth="1"/>
    <col min="66" max="66" width="5.140625" bestFit="1" customWidth="1"/>
    <col min="67" max="67" width="10.7109375" bestFit="1" customWidth="1"/>
    <col min="68" max="68" width="7.28515625" bestFit="1" customWidth="1"/>
    <col min="69" max="69" width="14.28515625" bestFit="1" customWidth="1"/>
    <col min="70" max="70" width="10.7109375" bestFit="1" customWidth="1"/>
    <col min="71" max="71" width="12.85546875" bestFit="1" customWidth="1"/>
    <col min="72" max="73" width="14.28515625" bestFit="1" customWidth="1"/>
    <col min="74" max="74" width="11.140625" bestFit="1" customWidth="1"/>
    <col min="75" max="75" width="14.28515625" bestFit="1" customWidth="1"/>
  </cols>
  <sheetData>
    <row r="1" spans="1:75" s="2" customFormat="1" ht="18.75" x14ac:dyDescent="0.3">
      <c r="A1" s="6" t="s">
        <v>97</v>
      </c>
    </row>
    <row r="2" spans="1:75" s="2" customFormat="1" ht="18.75" x14ac:dyDescent="0.3">
      <c r="A2" s="6" t="s">
        <v>94</v>
      </c>
    </row>
    <row r="3" spans="1:75" s="4" customFormat="1" x14ac:dyDescent="0.25">
      <c r="A3" s="7" t="s">
        <v>91</v>
      </c>
      <c r="B3" s="3"/>
    </row>
    <row r="4" spans="1:75" s="4" customFormat="1" x14ac:dyDescent="0.25">
      <c r="A4" s="7"/>
      <c r="B4" s="3"/>
    </row>
    <row r="5" spans="1:75" s="2" customFormat="1" ht="18.75" x14ac:dyDescent="0.3">
      <c r="A5" s="8" t="s">
        <v>92</v>
      </c>
      <c r="B5" s="5"/>
    </row>
    <row r="6" spans="1:75" s="5" customFormat="1" ht="18.75" x14ac:dyDescent="0.3">
      <c r="A6" s="8" t="s">
        <v>96</v>
      </c>
    </row>
    <row r="7" spans="1:75" x14ac:dyDescent="0.25">
      <c r="A7" s="13" t="s">
        <v>5</v>
      </c>
      <c r="B7" s="14"/>
      <c r="C7" s="15" t="s">
        <v>0</v>
      </c>
      <c r="D7" s="15"/>
      <c r="E7" s="16"/>
      <c r="F7" s="15" t="s">
        <v>45</v>
      </c>
      <c r="G7" s="15"/>
      <c r="H7" s="16"/>
      <c r="I7" s="15" t="s">
        <v>47</v>
      </c>
      <c r="J7" s="15"/>
      <c r="K7" s="16"/>
      <c r="L7" s="15" t="s">
        <v>48</v>
      </c>
      <c r="M7" s="15"/>
      <c r="N7" s="16"/>
      <c r="O7" s="15" t="s">
        <v>51</v>
      </c>
      <c r="P7" s="15"/>
      <c r="Q7" s="16"/>
      <c r="R7" s="15" t="s">
        <v>52</v>
      </c>
      <c r="S7" s="15"/>
      <c r="T7" s="16"/>
      <c r="U7" s="15" t="s">
        <v>53</v>
      </c>
      <c r="V7" s="15"/>
      <c r="W7" s="16"/>
      <c r="X7" s="15" t="s">
        <v>57</v>
      </c>
      <c r="Y7" s="15"/>
      <c r="Z7" s="16"/>
      <c r="AA7" s="15" t="s">
        <v>58</v>
      </c>
      <c r="AB7" s="15"/>
      <c r="AC7" s="16"/>
      <c r="AD7" s="15" t="s">
        <v>61</v>
      </c>
      <c r="AE7" s="15"/>
      <c r="AF7" s="16"/>
      <c r="AG7" s="15" t="s">
        <v>62</v>
      </c>
      <c r="AH7" s="15"/>
      <c r="AI7" s="16"/>
      <c r="AJ7" s="15" t="s">
        <v>63</v>
      </c>
      <c r="AK7" s="15"/>
      <c r="AL7" s="16"/>
      <c r="AM7" s="15" t="s">
        <v>67</v>
      </c>
      <c r="AN7" s="15"/>
      <c r="AO7" s="16"/>
      <c r="AP7" s="15" t="s">
        <v>68</v>
      </c>
      <c r="AQ7" s="15"/>
      <c r="AR7" s="16"/>
      <c r="AS7" s="15" t="s">
        <v>69</v>
      </c>
      <c r="AT7" s="15"/>
      <c r="AU7" s="16"/>
      <c r="AV7" s="15" t="s">
        <v>73</v>
      </c>
      <c r="AW7" s="15"/>
      <c r="AX7" s="16"/>
      <c r="AY7" s="15" t="s">
        <v>74</v>
      </c>
      <c r="AZ7" s="15"/>
      <c r="BA7" s="16"/>
      <c r="BB7" s="15" t="s">
        <v>75</v>
      </c>
      <c r="BC7" s="15"/>
      <c r="BD7" s="16"/>
      <c r="BE7" s="15" t="s">
        <v>79</v>
      </c>
      <c r="BF7" s="15"/>
      <c r="BG7" s="16"/>
      <c r="BH7" s="15" t="s">
        <v>80</v>
      </c>
      <c r="BI7" s="15"/>
      <c r="BJ7" s="16"/>
      <c r="BK7" s="15" t="s">
        <v>83</v>
      </c>
      <c r="BL7" s="15"/>
      <c r="BM7" s="16"/>
      <c r="BN7" s="15" t="s">
        <v>85</v>
      </c>
      <c r="BO7" s="15"/>
      <c r="BP7" s="16"/>
      <c r="BQ7" s="15" t="s">
        <v>87</v>
      </c>
      <c r="BR7" s="15"/>
      <c r="BS7" s="16"/>
      <c r="BT7" s="17" t="s">
        <v>88</v>
      </c>
      <c r="BU7" s="18" t="s">
        <v>89</v>
      </c>
      <c r="BV7" s="19"/>
      <c r="BW7" s="20"/>
    </row>
    <row r="8" spans="1:75" s="12" customFormat="1" ht="29.25" customHeight="1" x14ac:dyDescent="0.25">
      <c r="A8" s="21"/>
      <c r="B8" s="22"/>
      <c r="C8" s="23" t="s">
        <v>1</v>
      </c>
      <c r="D8" s="24"/>
      <c r="E8" s="25"/>
      <c r="F8" s="23" t="s">
        <v>46</v>
      </c>
      <c r="G8" s="24"/>
      <c r="H8" s="25"/>
      <c r="I8" s="23" t="s">
        <v>50</v>
      </c>
      <c r="J8" s="24"/>
      <c r="K8" s="25"/>
      <c r="L8" s="23" t="s">
        <v>49</v>
      </c>
      <c r="M8" s="24"/>
      <c r="N8" s="25"/>
      <c r="O8" s="23" t="s">
        <v>54</v>
      </c>
      <c r="P8" s="24"/>
      <c r="Q8" s="25"/>
      <c r="R8" s="23" t="s">
        <v>55</v>
      </c>
      <c r="S8" s="24"/>
      <c r="T8" s="25"/>
      <c r="U8" s="23" t="s">
        <v>56</v>
      </c>
      <c r="V8" s="24"/>
      <c r="W8" s="25"/>
      <c r="X8" s="23" t="s">
        <v>59</v>
      </c>
      <c r="Y8" s="24"/>
      <c r="Z8" s="25"/>
      <c r="AA8" s="23" t="s">
        <v>60</v>
      </c>
      <c r="AB8" s="24"/>
      <c r="AC8" s="25"/>
      <c r="AD8" s="23" t="s">
        <v>64</v>
      </c>
      <c r="AE8" s="24"/>
      <c r="AF8" s="25"/>
      <c r="AG8" s="23" t="s">
        <v>65</v>
      </c>
      <c r="AH8" s="24"/>
      <c r="AI8" s="25"/>
      <c r="AJ8" s="23" t="s">
        <v>66</v>
      </c>
      <c r="AK8" s="24"/>
      <c r="AL8" s="25"/>
      <c r="AM8" s="23" t="s">
        <v>70</v>
      </c>
      <c r="AN8" s="24"/>
      <c r="AO8" s="25"/>
      <c r="AP8" s="23" t="s">
        <v>71</v>
      </c>
      <c r="AQ8" s="24"/>
      <c r="AR8" s="25"/>
      <c r="AS8" s="23" t="s">
        <v>72</v>
      </c>
      <c r="AT8" s="24"/>
      <c r="AU8" s="25"/>
      <c r="AV8" s="23" t="s">
        <v>76</v>
      </c>
      <c r="AW8" s="24"/>
      <c r="AX8" s="25"/>
      <c r="AY8" s="23" t="s">
        <v>77</v>
      </c>
      <c r="AZ8" s="24"/>
      <c r="BA8" s="25"/>
      <c r="BB8" s="23" t="s">
        <v>78</v>
      </c>
      <c r="BC8" s="24"/>
      <c r="BD8" s="25"/>
      <c r="BE8" s="23" t="s">
        <v>81</v>
      </c>
      <c r="BF8" s="24"/>
      <c r="BG8" s="25"/>
      <c r="BH8" s="23" t="s">
        <v>82</v>
      </c>
      <c r="BI8" s="24"/>
      <c r="BJ8" s="25"/>
      <c r="BK8" s="23" t="s">
        <v>84</v>
      </c>
      <c r="BL8" s="24"/>
      <c r="BM8" s="25"/>
      <c r="BN8" s="23" t="s">
        <v>86</v>
      </c>
      <c r="BO8" s="24"/>
      <c r="BP8" s="25"/>
      <c r="BQ8" s="23" t="s">
        <v>93</v>
      </c>
      <c r="BR8" s="24"/>
      <c r="BS8" s="25"/>
      <c r="BT8" s="26"/>
      <c r="BU8" s="27"/>
      <c r="BV8" s="28"/>
      <c r="BW8" s="29"/>
    </row>
    <row r="9" spans="1:75" x14ac:dyDescent="0.25">
      <c r="A9" s="21"/>
      <c r="B9" s="22"/>
      <c r="C9" s="30" t="s">
        <v>2</v>
      </c>
      <c r="D9" s="31"/>
      <c r="E9" s="32" t="s">
        <v>3</v>
      </c>
      <c r="F9" s="30" t="s">
        <v>2</v>
      </c>
      <c r="G9" s="31"/>
      <c r="H9" s="32" t="s">
        <v>3</v>
      </c>
      <c r="I9" s="30" t="s">
        <v>2</v>
      </c>
      <c r="J9" s="31"/>
      <c r="K9" s="32" t="s">
        <v>3</v>
      </c>
      <c r="L9" s="30" t="s">
        <v>2</v>
      </c>
      <c r="M9" s="31"/>
      <c r="N9" s="32" t="s">
        <v>3</v>
      </c>
      <c r="O9" s="30" t="s">
        <v>2</v>
      </c>
      <c r="P9" s="31"/>
      <c r="Q9" s="32" t="s">
        <v>3</v>
      </c>
      <c r="R9" s="30" t="s">
        <v>2</v>
      </c>
      <c r="S9" s="31"/>
      <c r="T9" s="32" t="s">
        <v>3</v>
      </c>
      <c r="U9" s="30" t="s">
        <v>2</v>
      </c>
      <c r="V9" s="31"/>
      <c r="W9" s="32" t="s">
        <v>3</v>
      </c>
      <c r="X9" s="30" t="s">
        <v>2</v>
      </c>
      <c r="Y9" s="31"/>
      <c r="Z9" s="32" t="s">
        <v>3</v>
      </c>
      <c r="AA9" s="30" t="s">
        <v>2</v>
      </c>
      <c r="AB9" s="31"/>
      <c r="AC9" s="32" t="s">
        <v>3</v>
      </c>
      <c r="AD9" s="30" t="s">
        <v>2</v>
      </c>
      <c r="AE9" s="31"/>
      <c r="AF9" s="32" t="s">
        <v>3</v>
      </c>
      <c r="AG9" s="30" t="s">
        <v>2</v>
      </c>
      <c r="AH9" s="31"/>
      <c r="AI9" s="32" t="s">
        <v>3</v>
      </c>
      <c r="AJ9" s="30" t="s">
        <v>2</v>
      </c>
      <c r="AK9" s="31"/>
      <c r="AL9" s="32" t="s">
        <v>3</v>
      </c>
      <c r="AM9" s="30" t="s">
        <v>2</v>
      </c>
      <c r="AN9" s="31"/>
      <c r="AO9" s="32" t="s">
        <v>3</v>
      </c>
      <c r="AP9" s="30" t="s">
        <v>2</v>
      </c>
      <c r="AQ9" s="31"/>
      <c r="AR9" s="32" t="s">
        <v>3</v>
      </c>
      <c r="AS9" s="30" t="s">
        <v>2</v>
      </c>
      <c r="AT9" s="31"/>
      <c r="AU9" s="32" t="s">
        <v>3</v>
      </c>
      <c r="AV9" s="30" t="s">
        <v>2</v>
      </c>
      <c r="AW9" s="31"/>
      <c r="AX9" s="32" t="s">
        <v>3</v>
      </c>
      <c r="AY9" s="30" t="s">
        <v>2</v>
      </c>
      <c r="AZ9" s="31"/>
      <c r="BA9" s="32" t="s">
        <v>3</v>
      </c>
      <c r="BB9" s="30" t="s">
        <v>2</v>
      </c>
      <c r="BC9" s="31"/>
      <c r="BD9" s="32" t="s">
        <v>3</v>
      </c>
      <c r="BE9" s="30" t="s">
        <v>2</v>
      </c>
      <c r="BF9" s="31"/>
      <c r="BG9" s="32" t="s">
        <v>3</v>
      </c>
      <c r="BH9" s="30" t="s">
        <v>2</v>
      </c>
      <c r="BI9" s="31"/>
      <c r="BJ9" s="32" t="s">
        <v>3</v>
      </c>
      <c r="BK9" s="30" t="s">
        <v>2</v>
      </c>
      <c r="BL9" s="31"/>
      <c r="BM9" s="32" t="s">
        <v>3</v>
      </c>
      <c r="BN9" s="30" t="s">
        <v>2</v>
      </c>
      <c r="BO9" s="31"/>
      <c r="BP9" s="32" t="s">
        <v>3</v>
      </c>
      <c r="BQ9" s="30" t="s">
        <v>2</v>
      </c>
      <c r="BR9" s="31"/>
      <c r="BS9" s="32" t="s">
        <v>3</v>
      </c>
      <c r="BT9" s="32" t="s">
        <v>2</v>
      </c>
      <c r="BU9" s="30" t="s">
        <v>2</v>
      </c>
      <c r="BV9" s="31"/>
      <c r="BW9" s="32" t="s">
        <v>3</v>
      </c>
    </row>
    <row r="10" spans="1:75" ht="36.75" x14ac:dyDescent="0.25">
      <c r="A10" s="33"/>
      <c r="B10" s="22"/>
      <c r="C10" s="34"/>
      <c r="D10" s="35" t="s">
        <v>4</v>
      </c>
      <c r="E10" s="36"/>
      <c r="F10" s="34"/>
      <c r="G10" s="35" t="s">
        <v>4</v>
      </c>
      <c r="H10" s="36"/>
      <c r="I10" s="34"/>
      <c r="J10" s="35" t="s">
        <v>4</v>
      </c>
      <c r="K10" s="36"/>
      <c r="L10" s="34"/>
      <c r="M10" s="35" t="s">
        <v>4</v>
      </c>
      <c r="N10" s="36"/>
      <c r="O10" s="34"/>
      <c r="P10" s="35" t="s">
        <v>4</v>
      </c>
      <c r="Q10" s="36"/>
      <c r="R10" s="34"/>
      <c r="S10" s="35" t="s">
        <v>4</v>
      </c>
      <c r="T10" s="36"/>
      <c r="U10" s="34"/>
      <c r="V10" s="35" t="s">
        <v>4</v>
      </c>
      <c r="W10" s="36"/>
      <c r="X10" s="34"/>
      <c r="Y10" s="35" t="s">
        <v>4</v>
      </c>
      <c r="Z10" s="36"/>
      <c r="AA10" s="34"/>
      <c r="AB10" s="35" t="s">
        <v>4</v>
      </c>
      <c r="AC10" s="36"/>
      <c r="AD10" s="34"/>
      <c r="AE10" s="35" t="s">
        <v>4</v>
      </c>
      <c r="AF10" s="36"/>
      <c r="AG10" s="34"/>
      <c r="AH10" s="35" t="s">
        <v>4</v>
      </c>
      <c r="AI10" s="36"/>
      <c r="AJ10" s="34"/>
      <c r="AK10" s="35" t="s">
        <v>4</v>
      </c>
      <c r="AL10" s="36"/>
      <c r="AM10" s="34"/>
      <c r="AN10" s="35" t="s">
        <v>4</v>
      </c>
      <c r="AO10" s="36"/>
      <c r="AP10" s="34"/>
      <c r="AQ10" s="35" t="s">
        <v>4</v>
      </c>
      <c r="AR10" s="36"/>
      <c r="AS10" s="34"/>
      <c r="AT10" s="35" t="s">
        <v>4</v>
      </c>
      <c r="AU10" s="36"/>
      <c r="AV10" s="34"/>
      <c r="AW10" s="35" t="s">
        <v>4</v>
      </c>
      <c r="AX10" s="36"/>
      <c r="AY10" s="34"/>
      <c r="AZ10" s="35" t="s">
        <v>4</v>
      </c>
      <c r="BA10" s="36"/>
      <c r="BB10" s="34"/>
      <c r="BC10" s="35" t="s">
        <v>4</v>
      </c>
      <c r="BD10" s="36"/>
      <c r="BE10" s="34"/>
      <c r="BF10" s="35" t="s">
        <v>4</v>
      </c>
      <c r="BG10" s="36"/>
      <c r="BH10" s="34"/>
      <c r="BI10" s="35" t="s">
        <v>4</v>
      </c>
      <c r="BJ10" s="36"/>
      <c r="BK10" s="34"/>
      <c r="BL10" s="35" t="s">
        <v>4</v>
      </c>
      <c r="BM10" s="36"/>
      <c r="BN10" s="34"/>
      <c r="BO10" s="35" t="s">
        <v>4</v>
      </c>
      <c r="BP10" s="36"/>
      <c r="BQ10" s="34"/>
      <c r="BR10" s="35" t="s">
        <v>4</v>
      </c>
      <c r="BS10" s="36"/>
      <c r="BT10" s="36"/>
      <c r="BU10" s="34"/>
      <c r="BV10" s="35" t="s">
        <v>4</v>
      </c>
      <c r="BW10" s="36"/>
    </row>
    <row r="11" spans="1:75" x14ac:dyDescent="0.25">
      <c r="A11" s="37"/>
      <c r="B11" s="38" t="s">
        <v>6</v>
      </c>
      <c r="C11" s="39"/>
      <c r="D11" s="40"/>
      <c r="E11" s="40"/>
      <c r="F11" s="39"/>
      <c r="G11" s="40"/>
      <c r="H11" s="40"/>
      <c r="I11" s="39"/>
      <c r="J11" s="40"/>
      <c r="K11" s="40"/>
      <c r="L11" s="39"/>
      <c r="M11" s="40"/>
      <c r="N11" s="40"/>
      <c r="O11" s="39"/>
      <c r="P11" s="40"/>
      <c r="Q11" s="40"/>
      <c r="R11" s="39"/>
      <c r="S11" s="40"/>
      <c r="T11" s="40"/>
      <c r="U11" s="39"/>
      <c r="V11" s="40"/>
      <c r="W11" s="40"/>
      <c r="X11" s="39"/>
      <c r="Y11" s="40"/>
      <c r="Z11" s="40"/>
      <c r="AA11" s="39"/>
      <c r="AB11" s="40"/>
      <c r="AC11" s="40"/>
      <c r="AD11" s="39"/>
      <c r="AE11" s="40"/>
      <c r="AF11" s="40"/>
      <c r="AG11" s="39"/>
      <c r="AH11" s="40"/>
      <c r="AI11" s="40"/>
      <c r="AJ11" s="39"/>
      <c r="AK11" s="40"/>
      <c r="AL11" s="40"/>
      <c r="AM11" s="39"/>
      <c r="AN11" s="40"/>
      <c r="AO11" s="40"/>
      <c r="AP11" s="39"/>
      <c r="AQ11" s="40"/>
      <c r="AR11" s="40"/>
      <c r="AS11" s="39"/>
      <c r="AT11" s="40"/>
      <c r="AU11" s="40"/>
      <c r="AV11" s="39"/>
      <c r="AW11" s="40"/>
      <c r="AX11" s="40"/>
      <c r="AY11" s="39"/>
      <c r="AZ11" s="40"/>
      <c r="BA11" s="40"/>
      <c r="BB11" s="39"/>
      <c r="BC11" s="40"/>
      <c r="BD11" s="40"/>
      <c r="BE11" s="39"/>
      <c r="BF11" s="40"/>
      <c r="BG11" s="40"/>
      <c r="BH11" s="39"/>
      <c r="BI11" s="40"/>
      <c r="BJ11" s="40"/>
      <c r="BK11" s="39"/>
      <c r="BL11" s="40"/>
      <c r="BM11" s="40"/>
      <c r="BN11" s="39"/>
      <c r="BO11" s="40"/>
      <c r="BP11" s="40"/>
      <c r="BQ11" s="39"/>
      <c r="BR11" s="40"/>
      <c r="BS11" s="40"/>
      <c r="BT11" s="41">
        <v>70690689.670000002</v>
      </c>
      <c r="BU11" s="42">
        <f>BT11</f>
        <v>70690689.670000002</v>
      </c>
      <c r="BV11" s="43"/>
      <c r="BW11" s="43"/>
    </row>
    <row r="12" spans="1:75" x14ac:dyDescent="0.25">
      <c r="A12" s="44"/>
      <c r="B12" s="45" t="s">
        <v>7</v>
      </c>
      <c r="C12" s="46"/>
      <c r="D12" s="32"/>
      <c r="E12" s="32"/>
      <c r="F12" s="46"/>
      <c r="G12" s="32"/>
      <c r="H12" s="32"/>
      <c r="I12" s="46"/>
      <c r="J12" s="32"/>
      <c r="K12" s="32"/>
      <c r="L12" s="46"/>
      <c r="M12" s="32"/>
      <c r="N12" s="32"/>
      <c r="O12" s="32"/>
      <c r="P12" s="32"/>
      <c r="Q12" s="47"/>
      <c r="R12" s="46"/>
      <c r="S12" s="32"/>
      <c r="T12" s="32"/>
      <c r="U12" s="46"/>
      <c r="V12" s="32"/>
      <c r="W12" s="32"/>
      <c r="X12" s="46"/>
      <c r="Y12" s="32"/>
      <c r="Z12" s="32"/>
      <c r="AA12" s="46"/>
      <c r="AB12" s="32"/>
      <c r="AC12" s="32"/>
      <c r="AD12" s="46"/>
      <c r="AE12" s="32"/>
      <c r="AF12" s="32"/>
      <c r="AG12" s="32"/>
      <c r="AH12" s="32"/>
      <c r="AI12" s="32"/>
      <c r="AJ12" s="32"/>
      <c r="AK12" s="32"/>
      <c r="AL12" s="32"/>
      <c r="AM12" s="46"/>
      <c r="AN12" s="32"/>
      <c r="AO12" s="32"/>
      <c r="AP12" s="46"/>
      <c r="AQ12" s="32"/>
      <c r="AR12" s="32"/>
      <c r="AS12" s="46"/>
      <c r="AT12" s="32"/>
      <c r="AU12" s="32"/>
      <c r="AV12" s="46"/>
      <c r="AW12" s="32"/>
      <c r="AX12" s="32"/>
      <c r="AY12" s="46"/>
      <c r="AZ12" s="32"/>
      <c r="BA12" s="32"/>
      <c r="BB12" s="46"/>
      <c r="BC12" s="32"/>
      <c r="BD12" s="32"/>
      <c r="BE12" s="46"/>
      <c r="BF12" s="32"/>
      <c r="BG12" s="32"/>
      <c r="BH12" s="46"/>
      <c r="BI12" s="32"/>
      <c r="BJ12" s="32"/>
      <c r="BK12" s="46"/>
      <c r="BL12" s="32"/>
      <c r="BM12" s="32"/>
      <c r="BN12" s="46"/>
      <c r="BO12" s="32"/>
      <c r="BP12" s="32"/>
      <c r="BQ12" s="46"/>
      <c r="BR12" s="48"/>
      <c r="BS12" s="32"/>
      <c r="BT12" s="47"/>
      <c r="BU12" s="46"/>
      <c r="BV12" s="32"/>
      <c r="BW12" s="32"/>
    </row>
    <row r="13" spans="1:75" x14ac:dyDescent="0.25">
      <c r="A13" s="49">
        <v>101</v>
      </c>
      <c r="B13" s="50" t="s">
        <v>8</v>
      </c>
      <c r="C13" s="51">
        <v>27201860.82</v>
      </c>
      <c r="D13" s="51">
        <v>0</v>
      </c>
      <c r="E13" s="51">
        <v>28732968.23</v>
      </c>
      <c r="F13" s="51">
        <v>0</v>
      </c>
      <c r="G13" s="51">
        <v>0</v>
      </c>
      <c r="H13" s="51">
        <v>0</v>
      </c>
      <c r="I13" s="51">
        <v>66795.649999999994</v>
      </c>
      <c r="J13" s="51">
        <v>0</v>
      </c>
      <c r="K13" s="51">
        <v>73864.479999999996</v>
      </c>
      <c r="L13" s="51">
        <v>621346.66</v>
      </c>
      <c r="M13" s="51">
        <v>0</v>
      </c>
      <c r="N13" s="51">
        <v>665685.66</v>
      </c>
      <c r="O13" s="51">
        <v>1235258.44</v>
      </c>
      <c r="P13" s="51">
        <v>0</v>
      </c>
      <c r="Q13" s="51">
        <v>1338753.0900000001</v>
      </c>
      <c r="R13" s="51">
        <v>255673.89</v>
      </c>
      <c r="S13" s="51">
        <v>0</v>
      </c>
      <c r="T13" s="51">
        <v>280445.92</v>
      </c>
      <c r="U13" s="51">
        <v>1069626.8500000001</v>
      </c>
      <c r="V13" s="51">
        <v>0</v>
      </c>
      <c r="W13" s="51">
        <v>1164580.0900000001</v>
      </c>
      <c r="X13" s="51">
        <v>2983496.88</v>
      </c>
      <c r="Y13" s="51">
        <v>0</v>
      </c>
      <c r="Z13" s="51">
        <v>3360227.69</v>
      </c>
      <c r="AA13" s="51">
        <v>8871395.75</v>
      </c>
      <c r="AB13" s="51">
        <v>0</v>
      </c>
      <c r="AC13" s="51">
        <v>9762840.6999999993</v>
      </c>
      <c r="AD13" s="51">
        <v>1133248.82</v>
      </c>
      <c r="AE13" s="51">
        <v>0</v>
      </c>
      <c r="AF13" s="51">
        <v>1223731.21</v>
      </c>
      <c r="AG13" s="51">
        <v>4305875.75</v>
      </c>
      <c r="AH13" s="51">
        <v>0</v>
      </c>
      <c r="AI13" s="51">
        <v>4882204.87</v>
      </c>
      <c r="AJ13" s="51">
        <v>1488804.97</v>
      </c>
      <c r="AK13" s="51">
        <v>0</v>
      </c>
      <c r="AL13" s="51">
        <v>1587816.2</v>
      </c>
      <c r="AM13" s="51">
        <v>2701866.2</v>
      </c>
      <c r="AN13" s="51">
        <v>0</v>
      </c>
      <c r="AO13" s="51">
        <v>2849248.98</v>
      </c>
      <c r="AP13" s="51">
        <v>2684023.04</v>
      </c>
      <c r="AQ13" s="51">
        <v>0</v>
      </c>
      <c r="AR13" s="51">
        <v>2918509.32</v>
      </c>
      <c r="AS13" s="51">
        <v>1317251.28</v>
      </c>
      <c r="AT13" s="51">
        <v>0</v>
      </c>
      <c r="AU13" s="51">
        <v>1211770.56</v>
      </c>
      <c r="AV13" s="51">
        <v>6637513.5</v>
      </c>
      <c r="AW13" s="51">
        <v>0</v>
      </c>
      <c r="AX13" s="51">
        <v>6781031.9400000004</v>
      </c>
      <c r="AY13" s="51">
        <v>695521.62</v>
      </c>
      <c r="AZ13" s="51">
        <v>0</v>
      </c>
      <c r="BA13" s="51">
        <v>757625.2</v>
      </c>
      <c r="BB13" s="51">
        <v>285828.51</v>
      </c>
      <c r="BC13" s="51">
        <v>0</v>
      </c>
      <c r="BD13" s="51">
        <v>310858.82</v>
      </c>
      <c r="BE13" s="51">
        <v>713477.56</v>
      </c>
      <c r="BF13" s="51">
        <v>0</v>
      </c>
      <c r="BG13" s="51">
        <v>769240.46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1">
        <v>0</v>
      </c>
      <c r="BN13" s="51">
        <v>0</v>
      </c>
      <c r="BO13" s="51">
        <v>0</v>
      </c>
      <c r="BP13" s="51">
        <v>0</v>
      </c>
      <c r="BQ13" s="51">
        <v>0</v>
      </c>
      <c r="BR13" s="52">
        <v>0</v>
      </c>
      <c r="BS13" s="51">
        <v>0</v>
      </c>
      <c r="BT13" s="36">
        <v>0</v>
      </c>
      <c r="BU13" s="36">
        <f t="shared" ref="BU13:BU22" si="0">C13+F13+I13+L13+O13+R13+U13+X13+AA13+AD13+AG13+AJ13+AM13+AP13+AS13+AV13+AY13+BB13+BE13+BN13+BQ13+BK13+BH13</f>
        <v>64268866.189999998</v>
      </c>
      <c r="BV13" s="36">
        <f t="shared" ref="BV13:BV21" si="1">D13+G13+J13+M13+P13+S13+V13+Y13+AB13+AE13+AH13+AK13+AN13+AQ13+AT13+AW13+AZ13+BC13+BF13+BO13+BR13+BL13+BI13</f>
        <v>0</v>
      </c>
      <c r="BW13" s="36">
        <f>E13+H13+K13+N13+Q13+T13+W13+Z13+AC13+AF13+AI13+AL13+AO13+AR13+AU13+AX13+BA13+BD13+BG13+BP13+BS13+BM13+BJ13</f>
        <v>68671403.419999987</v>
      </c>
    </row>
    <row r="14" spans="1:75" x14ac:dyDescent="0.25">
      <c r="A14" s="49">
        <v>102</v>
      </c>
      <c r="B14" s="50" t="s">
        <v>9</v>
      </c>
      <c r="C14" s="51">
        <v>3216003</v>
      </c>
      <c r="D14" s="51">
        <v>0</v>
      </c>
      <c r="E14" s="51">
        <v>3726466.61</v>
      </c>
      <c r="F14" s="51">
        <v>0</v>
      </c>
      <c r="G14" s="51">
        <v>0</v>
      </c>
      <c r="H14" s="51">
        <v>0</v>
      </c>
      <c r="I14" s="51">
        <v>4723.92</v>
      </c>
      <c r="J14" s="51">
        <v>0</v>
      </c>
      <c r="K14" s="51">
        <v>5095.2</v>
      </c>
      <c r="L14" s="51">
        <v>44203.62</v>
      </c>
      <c r="M14" s="51">
        <v>0</v>
      </c>
      <c r="N14" s="51">
        <v>47458.64</v>
      </c>
      <c r="O14" s="51">
        <v>86226.31</v>
      </c>
      <c r="P14" s="51">
        <v>0</v>
      </c>
      <c r="Q14" s="51">
        <v>104729.04</v>
      </c>
      <c r="R14" s="51">
        <v>18081.75</v>
      </c>
      <c r="S14" s="51">
        <v>0</v>
      </c>
      <c r="T14" s="51">
        <v>19219.21</v>
      </c>
      <c r="U14" s="51">
        <v>85572.77</v>
      </c>
      <c r="V14" s="51">
        <v>0</v>
      </c>
      <c r="W14" s="51">
        <v>90077.11</v>
      </c>
      <c r="X14" s="51">
        <v>223386.09</v>
      </c>
      <c r="Y14" s="51">
        <v>0</v>
      </c>
      <c r="Z14" s="51">
        <v>286586.12</v>
      </c>
      <c r="AA14" s="51">
        <v>642145.68999999994</v>
      </c>
      <c r="AB14" s="51">
        <v>0</v>
      </c>
      <c r="AC14" s="51">
        <v>795782.45</v>
      </c>
      <c r="AD14" s="51">
        <v>79446.38</v>
      </c>
      <c r="AE14" s="51">
        <v>0</v>
      </c>
      <c r="AF14" s="51">
        <v>85183.22</v>
      </c>
      <c r="AG14" s="51">
        <v>322802.12</v>
      </c>
      <c r="AH14" s="51">
        <v>0</v>
      </c>
      <c r="AI14" s="51">
        <v>399098.64</v>
      </c>
      <c r="AJ14" s="51">
        <v>103179.39</v>
      </c>
      <c r="AK14" s="51">
        <v>0</v>
      </c>
      <c r="AL14" s="51">
        <v>118355.27</v>
      </c>
      <c r="AM14" s="51">
        <v>203969.46</v>
      </c>
      <c r="AN14" s="51">
        <v>0</v>
      </c>
      <c r="AO14" s="51">
        <v>280537.17</v>
      </c>
      <c r="AP14" s="51">
        <v>198654.55</v>
      </c>
      <c r="AQ14" s="51">
        <v>0</v>
      </c>
      <c r="AR14" s="51">
        <v>221114.86</v>
      </c>
      <c r="AS14" s="51">
        <v>93751.38</v>
      </c>
      <c r="AT14" s="51">
        <v>0</v>
      </c>
      <c r="AU14" s="51">
        <v>92762.1</v>
      </c>
      <c r="AV14" s="51">
        <v>501004.54</v>
      </c>
      <c r="AW14" s="51">
        <v>0</v>
      </c>
      <c r="AX14" s="51">
        <v>605216.72</v>
      </c>
      <c r="AY14" s="51">
        <v>48474.49</v>
      </c>
      <c r="AZ14" s="51">
        <v>0</v>
      </c>
      <c r="BA14" s="51">
        <v>56558.86</v>
      </c>
      <c r="BB14" s="51">
        <v>20188.02</v>
      </c>
      <c r="BC14" s="51">
        <v>0</v>
      </c>
      <c r="BD14" s="51">
        <v>23409.97</v>
      </c>
      <c r="BE14" s="51">
        <v>41568.76</v>
      </c>
      <c r="BF14" s="51">
        <v>0</v>
      </c>
      <c r="BG14" s="51">
        <v>44631.74</v>
      </c>
      <c r="BH14" s="51">
        <v>0</v>
      </c>
      <c r="BI14" s="51">
        <v>0</v>
      </c>
      <c r="BJ14" s="51">
        <v>0</v>
      </c>
      <c r="BK14" s="51">
        <v>0</v>
      </c>
      <c r="BL14" s="51">
        <v>0</v>
      </c>
      <c r="BM14" s="51">
        <v>0</v>
      </c>
      <c r="BN14" s="51">
        <v>0</v>
      </c>
      <c r="BO14" s="51">
        <v>0</v>
      </c>
      <c r="BP14" s="51">
        <v>0</v>
      </c>
      <c r="BQ14" s="51">
        <v>0</v>
      </c>
      <c r="BR14" s="52">
        <v>0</v>
      </c>
      <c r="BS14" s="51">
        <v>0</v>
      </c>
      <c r="BT14" s="36">
        <v>0</v>
      </c>
      <c r="BU14" s="36">
        <f t="shared" si="0"/>
        <v>5933382.2399999993</v>
      </c>
      <c r="BV14" s="36">
        <f t="shared" si="1"/>
        <v>0</v>
      </c>
      <c r="BW14" s="36">
        <f t="shared" ref="BW14:BW31" si="2">E14+H14+K14+N14+Q14+T14+W14+Z14+AC14+AF14+AI14+AL14+AO14+AR14+AU14+AX14+BA14+BD14+BG14+BP14+BS14+BM14+BJ14</f>
        <v>7002282.9299999988</v>
      </c>
    </row>
    <row r="15" spans="1:75" x14ac:dyDescent="0.25">
      <c r="A15" s="49">
        <v>103</v>
      </c>
      <c r="B15" s="50" t="s">
        <v>10</v>
      </c>
      <c r="C15" s="51">
        <v>17082930.170000002</v>
      </c>
      <c r="D15" s="51">
        <v>91963.91</v>
      </c>
      <c r="E15" s="51">
        <v>23256482.25</v>
      </c>
      <c r="F15" s="51">
        <v>0</v>
      </c>
      <c r="G15" s="51">
        <v>0</v>
      </c>
      <c r="H15" s="51">
        <v>0</v>
      </c>
      <c r="I15" s="51">
        <v>382.72</v>
      </c>
      <c r="J15" s="51">
        <v>0</v>
      </c>
      <c r="K15" s="51">
        <v>5060.92</v>
      </c>
      <c r="L15" s="51">
        <v>227092.89</v>
      </c>
      <c r="M15" s="51">
        <v>0</v>
      </c>
      <c r="N15" s="51">
        <v>233711.79</v>
      </c>
      <c r="O15" s="51">
        <v>441783.14</v>
      </c>
      <c r="P15" s="51">
        <v>0</v>
      </c>
      <c r="Q15" s="51">
        <v>573889.46</v>
      </c>
      <c r="R15" s="51">
        <v>1464.9</v>
      </c>
      <c r="S15" s="51">
        <v>0</v>
      </c>
      <c r="T15" s="51">
        <v>7673.75</v>
      </c>
      <c r="U15" s="51">
        <v>2803630.19</v>
      </c>
      <c r="V15" s="51">
        <v>3000</v>
      </c>
      <c r="W15" s="51">
        <v>1988449.2</v>
      </c>
      <c r="X15" s="51">
        <v>130157.66</v>
      </c>
      <c r="Y15" s="51">
        <v>17521.759999999998</v>
      </c>
      <c r="Z15" s="51">
        <v>277805.74</v>
      </c>
      <c r="AA15" s="51">
        <v>1128122.9099999999</v>
      </c>
      <c r="AB15" s="51">
        <v>10986.48</v>
      </c>
      <c r="AC15" s="51">
        <v>2793038.86</v>
      </c>
      <c r="AD15" s="51">
        <v>62029743.329999998</v>
      </c>
      <c r="AE15" s="51">
        <v>0</v>
      </c>
      <c r="AF15" s="51">
        <v>52602814.109999999</v>
      </c>
      <c r="AG15" s="51">
        <v>85433.38</v>
      </c>
      <c r="AH15" s="51">
        <v>0</v>
      </c>
      <c r="AI15" s="51">
        <v>339560.49</v>
      </c>
      <c r="AJ15" s="51">
        <v>733967.19</v>
      </c>
      <c r="AK15" s="51">
        <v>180900.84</v>
      </c>
      <c r="AL15" s="51">
        <v>773688.54</v>
      </c>
      <c r="AM15" s="51">
        <v>7304014.3700000001</v>
      </c>
      <c r="AN15" s="51">
        <v>16564</v>
      </c>
      <c r="AO15" s="51">
        <v>10595840.310000001</v>
      </c>
      <c r="AP15" s="51">
        <v>1757850.36</v>
      </c>
      <c r="AQ15" s="51">
        <v>0</v>
      </c>
      <c r="AR15" s="51">
        <v>8000632.6900000004</v>
      </c>
      <c r="AS15" s="51">
        <v>2023001.26</v>
      </c>
      <c r="AT15" s="51">
        <v>2115.11</v>
      </c>
      <c r="AU15" s="51">
        <v>2252492.4500000002</v>
      </c>
      <c r="AV15" s="51">
        <v>7938059.04</v>
      </c>
      <c r="AW15" s="51">
        <v>40850.17</v>
      </c>
      <c r="AX15" s="51">
        <v>2835765.48</v>
      </c>
      <c r="AY15" s="51">
        <v>183927.2</v>
      </c>
      <c r="AZ15" s="51">
        <v>0</v>
      </c>
      <c r="BA15" s="51">
        <v>232970.69</v>
      </c>
      <c r="BB15" s="51">
        <v>1635.54</v>
      </c>
      <c r="BC15" s="51">
        <v>0</v>
      </c>
      <c r="BD15" s="51">
        <v>4539.09</v>
      </c>
      <c r="BE15" s="51">
        <v>171000.19</v>
      </c>
      <c r="BF15" s="51">
        <v>0</v>
      </c>
      <c r="BG15" s="51">
        <v>233041.85</v>
      </c>
      <c r="BH15" s="51">
        <v>0</v>
      </c>
      <c r="BI15" s="51">
        <v>0</v>
      </c>
      <c r="BJ15" s="51">
        <v>0</v>
      </c>
      <c r="BK15" s="51">
        <v>0</v>
      </c>
      <c r="BL15" s="51">
        <v>0</v>
      </c>
      <c r="BM15" s="51">
        <v>0</v>
      </c>
      <c r="BN15" s="51">
        <v>0</v>
      </c>
      <c r="BO15" s="51">
        <v>0</v>
      </c>
      <c r="BP15" s="51">
        <v>0</v>
      </c>
      <c r="BQ15" s="51">
        <v>0</v>
      </c>
      <c r="BR15" s="52">
        <v>0</v>
      </c>
      <c r="BS15" s="51">
        <v>0</v>
      </c>
      <c r="BT15" s="36">
        <v>0</v>
      </c>
      <c r="BU15" s="36">
        <f t="shared" si="0"/>
        <v>104044196.44000001</v>
      </c>
      <c r="BV15" s="36">
        <f t="shared" si="1"/>
        <v>363902.26999999996</v>
      </c>
      <c r="BW15" s="36">
        <f t="shared" si="2"/>
        <v>107007457.67</v>
      </c>
    </row>
    <row r="16" spans="1:75" x14ac:dyDescent="0.25">
      <c r="A16" s="49">
        <v>104</v>
      </c>
      <c r="B16" s="50" t="s">
        <v>11</v>
      </c>
      <c r="C16" s="51">
        <v>22726980.329999998</v>
      </c>
      <c r="D16" s="51">
        <v>59432.92</v>
      </c>
      <c r="E16" s="51">
        <v>27442770.670000002</v>
      </c>
      <c r="F16" s="51">
        <v>0</v>
      </c>
      <c r="G16" s="51">
        <v>0</v>
      </c>
      <c r="H16" s="51">
        <v>0</v>
      </c>
      <c r="I16" s="51">
        <v>211500</v>
      </c>
      <c r="J16" s="51">
        <v>0</v>
      </c>
      <c r="K16" s="51">
        <v>298000</v>
      </c>
      <c r="L16" s="51">
        <v>31142019.829999998</v>
      </c>
      <c r="M16" s="51">
        <v>58268.2</v>
      </c>
      <c r="N16" s="51">
        <v>32283744.66</v>
      </c>
      <c r="O16" s="51">
        <v>7502777.8200000003</v>
      </c>
      <c r="P16" s="51">
        <v>0</v>
      </c>
      <c r="Q16" s="51">
        <v>7001244.1299999999</v>
      </c>
      <c r="R16" s="51">
        <v>192600</v>
      </c>
      <c r="S16" s="51">
        <v>0</v>
      </c>
      <c r="T16" s="51">
        <v>661912.01</v>
      </c>
      <c r="U16" s="51">
        <v>739904</v>
      </c>
      <c r="V16" s="51">
        <v>0</v>
      </c>
      <c r="W16" s="51">
        <v>3218818.09</v>
      </c>
      <c r="X16" s="51">
        <v>3488175.54</v>
      </c>
      <c r="Y16" s="51">
        <v>0</v>
      </c>
      <c r="Z16" s="51">
        <v>5891570.4800000004</v>
      </c>
      <c r="AA16" s="51">
        <v>3608392.57</v>
      </c>
      <c r="AB16" s="51">
        <v>0</v>
      </c>
      <c r="AC16" s="51">
        <v>3701122.87</v>
      </c>
      <c r="AD16" s="51">
        <v>53905094.469999999</v>
      </c>
      <c r="AE16" s="51">
        <v>0</v>
      </c>
      <c r="AF16" s="51">
        <v>65724504.75</v>
      </c>
      <c r="AG16" s="51">
        <v>701569.14</v>
      </c>
      <c r="AH16" s="51">
        <v>0</v>
      </c>
      <c r="AI16" s="51">
        <v>1956226.36</v>
      </c>
      <c r="AJ16" s="51">
        <v>42476212.810000002</v>
      </c>
      <c r="AK16" s="51">
        <v>6000</v>
      </c>
      <c r="AL16" s="51">
        <v>65383741.130000003</v>
      </c>
      <c r="AM16" s="51">
        <v>1828391884.3399999</v>
      </c>
      <c r="AN16" s="51">
        <v>540930.81000000006</v>
      </c>
      <c r="AO16" s="51">
        <v>1823974704.4300001</v>
      </c>
      <c r="AP16" s="51">
        <v>4561196.2</v>
      </c>
      <c r="AQ16" s="51">
        <v>0</v>
      </c>
      <c r="AR16" s="51">
        <v>6359136.0199999996</v>
      </c>
      <c r="AS16" s="51">
        <v>34170782.299999997</v>
      </c>
      <c r="AT16" s="51">
        <v>540709.09</v>
      </c>
      <c r="AU16" s="51">
        <v>36881894.509999998</v>
      </c>
      <c r="AV16" s="51">
        <v>16119556.539999999</v>
      </c>
      <c r="AW16" s="51">
        <v>63000</v>
      </c>
      <c r="AX16" s="51">
        <v>16911284.289999999</v>
      </c>
      <c r="AY16" s="51">
        <v>920000</v>
      </c>
      <c r="AZ16" s="51">
        <v>0</v>
      </c>
      <c r="BA16" s="51">
        <v>920000</v>
      </c>
      <c r="BB16" s="51">
        <v>2218525.56</v>
      </c>
      <c r="BC16" s="51">
        <v>0</v>
      </c>
      <c r="BD16" s="51">
        <v>2218525.56</v>
      </c>
      <c r="BE16" s="51">
        <v>308512.08</v>
      </c>
      <c r="BF16" s="51">
        <v>0</v>
      </c>
      <c r="BG16" s="51">
        <v>854201.09</v>
      </c>
      <c r="BH16" s="51">
        <v>0</v>
      </c>
      <c r="BI16" s="51">
        <v>0</v>
      </c>
      <c r="BJ16" s="51">
        <v>0</v>
      </c>
      <c r="BK16" s="51">
        <v>0</v>
      </c>
      <c r="BL16" s="51">
        <v>0</v>
      </c>
      <c r="BM16" s="51">
        <v>0</v>
      </c>
      <c r="BN16" s="51">
        <v>0</v>
      </c>
      <c r="BO16" s="51">
        <v>0</v>
      </c>
      <c r="BP16" s="51">
        <v>0</v>
      </c>
      <c r="BQ16" s="51">
        <v>0</v>
      </c>
      <c r="BR16" s="52">
        <v>0</v>
      </c>
      <c r="BS16" s="51">
        <v>0</v>
      </c>
      <c r="BT16" s="36">
        <v>0</v>
      </c>
      <c r="BU16" s="36">
        <f t="shared" si="0"/>
        <v>2053385683.5299997</v>
      </c>
      <c r="BV16" s="36">
        <f t="shared" si="1"/>
        <v>1268341.02</v>
      </c>
      <c r="BW16" s="36">
        <f t="shared" si="2"/>
        <v>2101683401.05</v>
      </c>
    </row>
    <row r="17" spans="1:75" x14ac:dyDescent="0.25">
      <c r="A17" s="49">
        <v>105</v>
      </c>
      <c r="B17" s="50" t="s">
        <v>15</v>
      </c>
      <c r="C17" s="51">
        <v>0</v>
      </c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1">
        <v>0</v>
      </c>
      <c r="AD17" s="51">
        <v>0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1">
        <v>0</v>
      </c>
      <c r="AN17" s="51">
        <v>0</v>
      </c>
      <c r="AO17" s="51">
        <v>0</v>
      </c>
      <c r="AP17" s="51">
        <v>0</v>
      </c>
      <c r="AQ17" s="51">
        <v>0</v>
      </c>
      <c r="AR17" s="51">
        <v>0</v>
      </c>
      <c r="AS17" s="51">
        <v>0</v>
      </c>
      <c r="AT17" s="51">
        <v>0</v>
      </c>
      <c r="AU17" s="51">
        <v>0</v>
      </c>
      <c r="AV17" s="51">
        <v>0</v>
      </c>
      <c r="AW17" s="51">
        <v>0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0</v>
      </c>
      <c r="BD17" s="51">
        <v>0</v>
      </c>
      <c r="BE17" s="51">
        <v>0</v>
      </c>
      <c r="BF17" s="51">
        <v>0</v>
      </c>
      <c r="BG17" s="51">
        <v>0</v>
      </c>
      <c r="BH17" s="51">
        <v>0</v>
      </c>
      <c r="BI17" s="51">
        <v>0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  <c r="BO17" s="51">
        <v>0</v>
      </c>
      <c r="BP17" s="51">
        <v>0</v>
      </c>
      <c r="BQ17" s="51">
        <v>0</v>
      </c>
      <c r="BR17" s="52">
        <v>0</v>
      </c>
      <c r="BS17" s="51">
        <v>0</v>
      </c>
      <c r="BT17" s="36">
        <v>0</v>
      </c>
      <c r="BU17" s="36">
        <f t="shared" si="0"/>
        <v>0</v>
      </c>
      <c r="BV17" s="36">
        <f t="shared" si="1"/>
        <v>0</v>
      </c>
      <c r="BW17" s="36">
        <f t="shared" si="2"/>
        <v>0</v>
      </c>
    </row>
    <row r="18" spans="1:75" x14ac:dyDescent="0.25">
      <c r="A18" s="49">
        <v>106</v>
      </c>
      <c r="B18" s="50" t="s">
        <v>16</v>
      </c>
      <c r="C18" s="51">
        <v>0</v>
      </c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1">
        <v>0</v>
      </c>
      <c r="AN18" s="51">
        <v>0</v>
      </c>
      <c r="AO18" s="51">
        <v>0</v>
      </c>
      <c r="AP18" s="51">
        <v>0</v>
      </c>
      <c r="AQ18" s="51">
        <v>0</v>
      </c>
      <c r="AR18" s="51">
        <v>0</v>
      </c>
      <c r="AS18" s="51">
        <v>0</v>
      </c>
      <c r="AT18" s="51">
        <v>0</v>
      </c>
      <c r="AU18" s="51">
        <v>0</v>
      </c>
      <c r="AV18" s="51">
        <v>0</v>
      </c>
      <c r="AW18" s="51">
        <v>0</v>
      </c>
      <c r="AX18" s="51">
        <v>0</v>
      </c>
      <c r="AY18" s="51">
        <v>0</v>
      </c>
      <c r="AZ18" s="51">
        <v>0</v>
      </c>
      <c r="BA18" s="51">
        <v>0</v>
      </c>
      <c r="BB18" s="51">
        <v>0</v>
      </c>
      <c r="BC18" s="51">
        <v>0</v>
      </c>
      <c r="BD18" s="51">
        <v>0</v>
      </c>
      <c r="BE18" s="51">
        <v>0</v>
      </c>
      <c r="BF18" s="51">
        <v>0</v>
      </c>
      <c r="BG18" s="51">
        <v>0</v>
      </c>
      <c r="BH18" s="51">
        <v>0</v>
      </c>
      <c r="BI18" s="51">
        <v>0</v>
      </c>
      <c r="BJ18" s="51">
        <v>0</v>
      </c>
      <c r="BK18" s="51">
        <v>0</v>
      </c>
      <c r="BL18" s="51">
        <v>0</v>
      </c>
      <c r="BM18" s="51">
        <v>0</v>
      </c>
      <c r="BN18" s="51">
        <v>0</v>
      </c>
      <c r="BO18" s="51">
        <v>0</v>
      </c>
      <c r="BP18" s="51">
        <v>0</v>
      </c>
      <c r="BQ18" s="51">
        <v>0</v>
      </c>
      <c r="BR18" s="52">
        <v>0</v>
      </c>
      <c r="BS18" s="51">
        <v>0</v>
      </c>
      <c r="BT18" s="36">
        <v>0</v>
      </c>
      <c r="BU18" s="36">
        <f t="shared" si="0"/>
        <v>0</v>
      </c>
      <c r="BV18" s="36">
        <f t="shared" si="1"/>
        <v>0</v>
      </c>
      <c r="BW18" s="36">
        <f t="shared" si="2"/>
        <v>0</v>
      </c>
    </row>
    <row r="19" spans="1:75" x14ac:dyDescent="0.25">
      <c r="A19" s="49">
        <v>107</v>
      </c>
      <c r="B19" s="50" t="s">
        <v>12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34824.300000000003</v>
      </c>
      <c r="AB19" s="51">
        <v>0</v>
      </c>
      <c r="AC19" s="51">
        <v>34824.300000000003</v>
      </c>
      <c r="AD19" s="51">
        <v>0</v>
      </c>
      <c r="AE19" s="51">
        <v>0</v>
      </c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1">
        <v>0</v>
      </c>
      <c r="AL19" s="51">
        <v>0</v>
      </c>
      <c r="AM19" s="51">
        <v>614404.01</v>
      </c>
      <c r="AN19" s="51">
        <v>0</v>
      </c>
      <c r="AO19" s="51">
        <v>614404.01</v>
      </c>
      <c r="AP19" s="51">
        <v>0</v>
      </c>
      <c r="AQ19" s="51">
        <v>0</v>
      </c>
      <c r="AR19" s="51">
        <v>0</v>
      </c>
      <c r="AS19" s="51">
        <v>0</v>
      </c>
      <c r="AT19" s="51">
        <v>0</v>
      </c>
      <c r="AU19" s="51">
        <v>0</v>
      </c>
      <c r="AV19" s="51">
        <v>0</v>
      </c>
      <c r="AW19" s="51">
        <v>0</v>
      </c>
      <c r="AX19" s="51">
        <v>503.61</v>
      </c>
      <c r="AY19" s="51">
        <v>0</v>
      </c>
      <c r="AZ19" s="51">
        <v>0</v>
      </c>
      <c r="BA19" s="51">
        <v>0</v>
      </c>
      <c r="BB19" s="51">
        <v>0</v>
      </c>
      <c r="BC19" s="51">
        <v>0</v>
      </c>
      <c r="BD19" s="51">
        <v>0</v>
      </c>
      <c r="BE19" s="51">
        <v>0</v>
      </c>
      <c r="BF19" s="51">
        <v>0</v>
      </c>
      <c r="BG19" s="51">
        <v>0</v>
      </c>
      <c r="BH19" s="51">
        <v>0</v>
      </c>
      <c r="BI19" s="51">
        <v>0</v>
      </c>
      <c r="BJ19" s="51">
        <v>0</v>
      </c>
      <c r="BK19" s="51">
        <v>36431204.240000002</v>
      </c>
      <c r="BL19" s="51">
        <v>0</v>
      </c>
      <c r="BM19" s="51">
        <v>36431204.240000002</v>
      </c>
      <c r="BN19" s="51">
        <v>0</v>
      </c>
      <c r="BO19" s="51">
        <v>0</v>
      </c>
      <c r="BP19" s="51">
        <v>0</v>
      </c>
      <c r="BQ19" s="51">
        <v>0</v>
      </c>
      <c r="BR19" s="52">
        <v>0</v>
      </c>
      <c r="BS19" s="51">
        <v>0</v>
      </c>
      <c r="BT19" s="36">
        <v>0</v>
      </c>
      <c r="BU19" s="36">
        <f t="shared" si="0"/>
        <v>37080432.550000004</v>
      </c>
      <c r="BV19" s="36">
        <f t="shared" si="1"/>
        <v>0</v>
      </c>
      <c r="BW19" s="36">
        <f t="shared" si="2"/>
        <v>37080936.160000004</v>
      </c>
    </row>
    <row r="20" spans="1:75" x14ac:dyDescent="0.25">
      <c r="A20" s="49">
        <v>108</v>
      </c>
      <c r="B20" s="50" t="s">
        <v>18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649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1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>
        <v>0</v>
      </c>
      <c r="AU20" s="51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1">
        <v>0</v>
      </c>
      <c r="BD20" s="51">
        <v>0</v>
      </c>
      <c r="BE20" s="51">
        <v>0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1">
        <v>0</v>
      </c>
      <c r="BN20" s="51">
        <v>0</v>
      </c>
      <c r="BO20" s="51">
        <v>0</v>
      </c>
      <c r="BP20" s="51">
        <v>0</v>
      </c>
      <c r="BQ20" s="51">
        <v>0</v>
      </c>
      <c r="BR20" s="52">
        <v>0</v>
      </c>
      <c r="BS20" s="51">
        <v>0</v>
      </c>
      <c r="BT20" s="36">
        <v>0</v>
      </c>
      <c r="BU20" s="36">
        <f t="shared" si="0"/>
        <v>0</v>
      </c>
      <c r="BV20" s="36">
        <f t="shared" si="1"/>
        <v>0</v>
      </c>
      <c r="BW20" s="36">
        <f t="shared" si="2"/>
        <v>649</v>
      </c>
    </row>
    <row r="21" spans="1:75" x14ac:dyDescent="0.25">
      <c r="A21" s="49">
        <v>109</v>
      </c>
      <c r="B21" s="50" t="s">
        <v>13</v>
      </c>
      <c r="C21" s="51">
        <v>195483.83</v>
      </c>
      <c r="D21" s="51">
        <v>0</v>
      </c>
      <c r="E21" s="51">
        <v>292783.49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39875.33</v>
      </c>
      <c r="Y21" s="51">
        <v>0</v>
      </c>
      <c r="Z21" s="51">
        <v>68963.289999999994</v>
      </c>
      <c r="AA21" s="51">
        <v>5000</v>
      </c>
      <c r="AB21" s="51">
        <v>0</v>
      </c>
      <c r="AC21" s="51">
        <v>5000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1">
        <v>0</v>
      </c>
      <c r="AO21" s="51">
        <v>20110.59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1">
        <v>0</v>
      </c>
      <c r="AV21" s="51">
        <v>247640.84</v>
      </c>
      <c r="AW21" s="51">
        <v>0</v>
      </c>
      <c r="AX21" s="51">
        <v>341227.29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1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1">
        <v>0</v>
      </c>
      <c r="BQ21" s="51">
        <v>0</v>
      </c>
      <c r="BR21" s="52">
        <v>0</v>
      </c>
      <c r="BS21" s="51">
        <v>0</v>
      </c>
      <c r="BT21" s="36">
        <v>0</v>
      </c>
      <c r="BU21" s="36">
        <f t="shared" si="0"/>
        <v>488000</v>
      </c>
      <c r="BV21" s="36">
        <f t="shared" si="1"/>
        <v>0</v>
      </c>
      <c r="BW21" s="36">
        <f t="shared" si="2"/>
        <v>728084.65999999992</v>
      </c>
    </row>
    <row r="22" spans="1:75" x14ac:dyDescent="0.25">
      <c r="A22" s="49">
        <v>110</v>
      </c>
      <c r="B22" s="50" t="s">
        <v>14</v>
      </c>
      <c r="C22" s="51">
        <v>486000</v>
      </c>
      <c r="D22" s="51">
        <v>0</v>
      </c>
      <c r="E22" s="51">
        <v>625889.66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2500</v>
      </c>
      <c r="AB22" s="51">
        <v>0</v>
      </c>
      <c r="AC22" s="51">
        <v>2500</v>
      </c>
      <c r="AD22" s="51">
        <v>0</v>
      </c>
      <c r="AE22" s="51">
        <v>0</v>
      </c>
      <c r="AF22" s="51">
        <v>0</v>
      </c>
      <c r="AG22" s="51">
        <v>3300</v>
      </c>
      <c r="AH22" s="51">
        <v>0</v>
      </c>
      <c r="AI22" s="51">
        <v>3300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1148694.8600000001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1">
        <v>0</v>
      </c>
      <c r="AV22" s="51">
        <v>451000</v>
      </c>
      <c r="AW22" s="51">
        <v>0</v>
      </c>
      <c r="AX22" s="51">
        <v>626629.13</v>
      </c>
      <c r="AY22" s="51">
        <v>0</v>
      </c>
      <c r="AZ22" s="51">
        <v>0</v>
      </c>
      <c r="BA22" s="51">
        <v>0</v>
      </c>
      <c r="BB22" s="51">
        <v>0</v>
      </c>
      <c r="BC22" s="51">
        <v>0</v>
      </c>
      <c r="BD22" s="51">
        <v>0</v>
      </c>
      <c r="BE22" s="51">
        <v>0</v>
      </c>
      <c r="BF22" s="51">
        <v>0</v>
      </c>
      <c r="BG22" s="51">
        <v>0</v>
      </c>
      <c r="BH22" s="51">
        <v>22885399.260000002</v>
      </c>
      <c r="BI22" s="51">
        <v>0</v>
      </c>
      <c r="BJ22" s="51">
        <v>273645613.43000001</v>
      </c>
      <c r="BK22" s="51">
        <v>0</v>
      </c>
      <c r="BL22" s="51">
        <v>0</v>
      </c>
      <c r="BM22" s="51">
        <v>0</v>
      </c>
      <c r="BN22" s="51">
        <v>0</v>
      </c>
      <c r="BO22" s="51">
        <v>0</v>
      </c>
      <c r="BP22" s="51">
        <v>0</v>
      </c>
      <c r="BQ22" s="51">
        <v>0</v>
      </c>
      <c r="BR22" s="52">
        <v>0</v>
      </c>
      <c r="BS22" s="51">
        <v>0</v>
      </c>
      <c r="BT22" s="36">
        <v>0</v>
      </c>
      <c r="BU22" s="36">
        <f t="shared" si="0"/>
        <v>23828199.260000002</v>
      </c>
      <c r="BV22" s="53">
        <f t="shared" ref="BV22" si="3">D22+G22+J22+M22+P22+S22+V22+Y22+AB22+AE22+AH22+AK22+AN22+AQ22+AT22+AW22+AZ22+BC22+BF22+BO22+BR22</f>
        <v>0</v>
      </c>
      <c r="BW22" s="36">
        <f t="shared" si="2"/>
        <v>276052627.07999998</v>
      </c>
    </row>
    <row r="23" spans="1:75" s="4" customFormat="1" x14ac:dyDescent="0.25">
      <c r="A23" s="44">
        <v>100</v>
      </c>
      <c r="B23" s="45" t="s">
        <v>19</v>
      </c>
      <c r="C23" s="54">
        <v>70909258.149999991</v>
      </c>
      <c r="D23" s="54">
        <v>151396.83000000002</v>
      </c>
      <c r="E23" s="54">
        <v>84077360.909999996</v>
      </c>
      <c r="F23" s="54">
        <v>0</v>
      </c>
      <c r="G23" s="54">
        <v>0</v>
      </c>
      <c r="H23" s="54">
        <v>0</v>
      </c>
      <c r="I23" s="54">
        <v>283402.28999999998</v>
      </c>
      <c r="J23" s="54">
        <v>0</v>
      </c>
      <c r="K23" s="54">
        <v>382020.6</v>
      </c>
      <c r="L23" s="54">
        <v>32034663</v>
      </c>
      <c r="M23" s="54">
        <v>58268.2</v>
      </c>
      <c r="N23" s="54">
        <v>33230600.75</v>
      </c>
      <c r="O23" s="54">
        <v>9266045.7100000009</v>
      </c>
      <c r="P23" s="54">
        <v>0</v>
      </c>
      <c r="Q23" s="54">
        <v>9018615.7200000007</v>
      </c>
      <c r="R23" s="54">
        <v>467820.54000000004</v>
      </c>
      <c r="S23" s="54">
        <v>0</v>
      </c>
      <c r="T23" s="54">
        <v>969250.89</v>
      </c>
      <c r="U23" s="54">
        <v>4698733.8100000005</v>
      </c>
      <c r="V23" s="54">
        <v>3000</v>
      </c>
      <c r="W23" s="54">
        <v>6461924.4900000002</v>
      </c>
      <c r="X23" s="54">
        <v>6865091.5</v>
      </c>
      <c r="Y23" s="54">
        <v>17521.759999999998</v>
      </c>
      <c r="Z23" s="54">
        <v>9885153.3200000003</v>
      </c>
      <c r="AA23" s="54">
        <v>14292381.220000001</v>
      </c>
      <c r="AB23" s="54">
        <v>10986.48</v>
      </c>
      <c r="AC23" s="54">
        <v>17095758.18</v>
      </c>
      <c r="AD23" s="54">
        <v>117147533</v>
      </c>
      <c r="AE23" s="54">
        <v>0</v>
      </c>
      <c r="AF23" s="54">
        <v>119636233.28999999</v>
      </c>
      <c r="AG23" s="54">
        <v>5418980.3899999997</v>
      </c>
      <c r="AH23" s="55">
        <v>0</v>
      </c>
      <c r="AI23" s="54">
        <v>7580390.3600000003</v>
      </c>
      <c r="AJ23" s="55">
        <v>44802164.359999999</v>
      </c>
      <c r="AK23" s="55">
        <v>186900.84</v>
      </c>
      <c r="AL23" s="54">
        <v>67863601.140000001</v>
      </c>
      <c r="AM23" s="54">
        <v>1839216138.3799999</v>
      </c>
      <c r="AN23" s="54">
        <v>557494.81000000006</v>
      </c>
      <c r="AO23" s="54">
        <v>1839483540.3499999</v>
      </c>
      <c r="AP23" s="54">
        <v>9201724.1500000004</v>
      </c>
      <c r="AQ23" s="54">
        <v>0</v>
      </c>
      <c r="AR23" s="54">
        <v>17499392.890000001</v>
      </c>
      <c r="AS23" s="54">
        <v>37604786.219999999</v>
      </c>
      <c r="AT23" s="54">
        <v>542824.19999999995</v>
      </c>
      <c r="AU23" s="54">
        <v>40438919.619999997</v>
      </c>
      <c r="AV23" s="54">
        <v>31894774.459999997</v>
      </c>
      <c r="AW23" s="54">
        <v>103850.17</v>
      </c>
      <c r="AX23" s="54">
        <v>28101658.459999997</v>
      </c>
      <c r="AY23" s="54">
        <v>1847923.31</v>
      </c>
      <c r="AZ23" s="54">
        <v>0</v>
      </c>
      <c r="BA23" s="54">
        <v>1967154.75</v>
      </c>
      <c r="BB23" s="54">
        <v>2526177.63</v>
      </c>
      <c r="BC23" s="54">
        <v>0</v>
      </c>
      <c r="BD23" s="54">
        <v>2557333.44</v>
      </c>
      <c r="BE23" s="54">
        <v>1234558.5900000001</v>
      </c>
      <c r="BF23" s="55">
        <v>0</v>
      </c>
      <c r="BG23" s="55">
        <v>1901115.14</v>
      </c>
      <c r="BH23" s="54">
        <v>22885399.260000002</v>
      </c>
      <c r="BI23" s="54">
        <v>0</v>
      </c>
      <c r="BJ23" s="54">
        <v>273645613.43000001</v>
      </c>
      <c r="BK23" s="54">
        <v>36431204.240000002</v>
      </c>
      <c r="BL23" s="54">
        <v>0</v>
      </c>
      <c r="BM23" s="54">
        <v>36431204.240000002</v>
      </c>
      <c r="BN23" s="54">
        <v>0</v>
      </c>
      <c r="BO23" s="54">
        <v>0</v>
      </c>
      <c r="BP23" s="54">
        <v>0</v>
      </c>
      <c r="BQ23" s="54">
        <v>0</v>
      </c>
      <c r="BR23" s="52">
        <v>0</v>
      </c>
      <c r="BS23" s="51">
        <v>0</v>
      </c>
      <c r="BT23" s="36">
        <f t="shared" ref="BT23:BU23" si="4">SUM(BT13:BT22)</f>
        <v>0</v>
      </c>
      <c r="BU23" s="54">
        <f t="shared" si="4"/>
        <v>2289028760.21</v>
      </c>
      <c r="BV23" s="54">
        <f t="shared" ref="BV23:BW23" si="5">SUM(BV13:BV22)</f>
        <v>1632243.29</v>
      </c>
      <c r="BW23" s="55">
        <f t="shared" si="5"/>
        <v>2598226841.9699993</v>
      </c>
    </row>
    <row r="24" spans="1:75" x14ac:dyDescent="0.25">
      <c r="A24" s="49"/>
      <c r="B24" s="50"/>
      <c r="C24" s="53"/>
      <c r="D24" s="36"/>
      <c r="E24" s="36"/>
      <c r="F24" s="53"/>
      <c r="G24" s="36"/>
      <c r="H24" s="36"/>
      <c r="I24" s="53"/>
      <c r="J24" s="36"/>
      <c r="K24" s="36"/>
      <c r="L24" s="53"/>
      <c r="M24" s="36"/>
      <c r="N24" s="36"/>
      <c r="O24" s="53"/>
      <c r="P24" s="36"/>
      <c r="Q24" s="36"/>
      <c r="R24" s="53"/>
      <c r="S24" s="36"/>
      <c r="T24" s="36"/>
      <c r="U24" s="53"/>
      <c r="V24" s="36"/>
      <c r="W24" s="36"/>
      <c r="X24" s="53"/>
      <c r="Y24" s="36"/>
      <c r="Z24" s="36"/>
      <c r="AA24" s="53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52"/>
      <c r="BS24" s="51"/>
      <c r="BT24" s="36"/>
      <c r="BU24" s="36"/>
      <c r="BV24" s="36"/>
      <c r="BW24" s="36"/>
    </row>
    <row r="25" spans="1:75" x14ac:dyDescent="0.25">
      <c r="A25" s="49"/>
      <c r="B25" s="45" t="s">
        <v>17</v>
      </c>
      <c r="C25" s="53"/>
      <c r="D25" s="36"/>
      <c r="E25" s="36"/>
      <c r="F25" s="53"/>
      <c r="G25" s="36"/>
      <c r="H25" s="36"/>
      <c r="I25" s="53"/>
      <c r="J25" s="36"/>
      <c r="K25" s="36"/>
      <c r="L25" s="53"/>
      <c r="M25" s="36"/>
      <c r="N25" s="36"/>
      <c r="O25" s="53"/>
      <c r="P25" s="36"/>
      <c r="Q25" s="36"/>
      <c r="R25" s="53"/>
      <c r="S25" s="36"/>
      <c r="T25" s="36"/>
      <c r="U25" s="53"/>
      <c r="V25" s="36"/>
      <c r="W25" s="36"/>
      <c r="X25" s="53"/>
      <c r="Y25" s="36"/>
      <c r="Z25" s="36"/>
      <c r="AA25" s="53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52"/>
      <c r="BS25" s="51"/>
      <c r="BT25" s="36"/>
      <c r="BU25" s="36"/>
      <c r="BV25" s="36"/>
      <c r="BW25" s="36"/>
    </row>
    <row r="26" spans="1:75" x14ac:dyDescent="0.25">
      <c r="A26" s="49">
        <v>201</v>
      </c>
      <c r="B26" s="50" t="s">
        <v>44</v>
      </c>
      <c r="C26" s="51">
        <v>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0</v>
      </c>
      <c r="AT26" s="51">
        <v>0</v>
      </c>
      <c r="AU26" s="51">
        <v>0</v>
      </c>
      <c r="AV26" s="51">
        <v>0</v>
      </c>
      <c r="AW26" s="51">
        <v>0</v>
      </c>
      <c r="AX26" s="51">
        <v>0</v>
      </c>
      <c r="AY26" s="51">
        <v>0</v>
      </c>
      <c r="AZ26" s="51">
        <v>0</v>
      </c>
      <c r="BA26" s="51">
        <v>0</v>
      </c>
      <c r="BB26" s="51">
        <v>0</v>
      </c>
      <c r="BC26" s="51">
        <v>0</v>
      </c>
      <c r="BD26" s="51">
        <v>0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1">
        <v>0</v>
      </c>
      <c r="BN26" s="51">
        <v>0</v>
      </c>
      <c r="BO26" s="51">
        <v>0</v>
      </c>
      <c r="BP26" s="51">
        <v>0</v>
      </c>
      <c r="BQ26" s="51">
        <v>0</v>
      </c>
      <c r="BR26" s="52">
        <v>0</v>
      </c>
      <c r="BS26" s="51">
        <v>0</v>
      </c>
      <c r="BT26" s="36">
        <v>0</v>
      </c>
      <c r="BU26" s="36">
        <f t="shared" ref="BU26:BV26" si="6">C26+F26+I26+L26+O26+R26+U26+X26+AA26+AD26+AG26+AJ26+AM26+AP26+AS26+AV26+AY26+BB26+BE26+BN26+BQ26+BK26+BH26</f>
        <v>0</v>
      </c>
      <c r="BV26" s="36">
        <f t="shared" si="6"/>
        <v>0</v>
      </c>
      <c r="BW26" s="36"/>
    </row>
    <row r="27" spans="1:75" x14ac:dyDescent="0.25">
      <c r="A27" s="49">
        <v>202</v>
      </c>
      <c r="B27" s="50" t="s">
        <v>40</v>
      </c>
      <c r="C27" s="51">
        <v>4445721.12</v>
      </c>
      <c r="D27" s="51">
        <v>0</v>
      </c>
      <c r="E27" s="51">
        <v>3093841.17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103978.77</v>
      </c>
      <c r="P27" s="51">
        <v>0</v>
      </c>
      <c r="Q27" s="51">
        <v>335280.93</v>
      </c>
      <c r="R27" s="51">
        <v>800000</v>
      </c>
      <c r="S27" s="51">
        <v>0</v>
      </c>
      <c r="T27" s="51">
        <v>800000</v>
      </c>
      <c r="U27" s="51">
        <v>2482794.89</v>
      </c>
      <c r="V27" s="51">
        <v>0</v>
      </c>
      <c r="W27" s="51">
        <v>963164.43</v>
      </c>
      <c r="X27" s="51">
        <v>2947459.76</v>
      </c>
      <c r="Y27" s="51">
        <v>0</v>
      </c>
      <c r="Z27" s="51">
        <v>1597744.99</v>
      </c>
      <c r="AA27" s="51">
        <v>2002245.88</v>
      </c>
      <c r="AB27" s="51">
        <v>139171.95000000001</v>
      </c>
      <c r="AC27" s="51">
        <v>2484731.31</v>
      </c>
      <c r="AD27" s="51">
        <v>6756333.1699999999</v>
      </c>
      <c r="AE27" s="51">
        <v>1930730</v>
      </c>
      <c r="AF27" s="51">
        <v>5697505.2699999996</v>
      </c>
      <c r="AG27" s="51">
        <v>8849753.4700000007</v>
      </c>
      <c r="AH27" s="51">
        <v>0</v>
      </c>
      <c r="AI27" s="51">
        <v>5016569.12</v>
      </c>
      <c r="AJ27" s="51">
        <v>0</v>
      </c>
      <c r="AK27" s="51">
        <v>0</v>
      </c>
      <c r="AL27" s="51">
        <v>0</v>
      </c>
      <c r="AM27" s="51">
        <v>4555223.97</v>
      </c>
      <c r="AN27" s="51">
        <v>0</v>
      </c>
      <c r="AO27" s="51">
        <v>8852345.7200000007</v>
      </c>
      <c r="AP27" s="51">
        <v>755718.5</v>
      </c>
      <c r="AQ27" s="51">
        <v>0</v>
      </c>
      <c r="AR27" s="51">
        <v>348048.19</v>
      </c>
      <c r="AS27" s="51">
        <v>31725.68</v>
      </c>
      <c r="AT27" s="51">
        <v>0</v>
      </c>
      <c r="AU27" s="51">
        <v>54512.45</v>
      </c>
      <c r="AV27" s="51">
        <v>11428614</v>
      </c>
      <c r="AW27" s="51">
        <v>0</v>
      </c>
      <c r="AX27" s="51">
        <v>3168982.87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1">
        <v>0</v>
      </c>
      <c r="BE27" s="51">
        <v>0</v>
      </c>
      <c r="BF27" s="51">
        <v>0</v>
      </c>
      <c r="BG27" s="51">
        <v>0</v>
      </c>
      <c r="BH27" s="51">
        <v>0</v>
      </c>
      <c r="BI27" s="51">
        <v>0</v>
      </c>
      <c r="BJ27" s="51">
        <v>0</v>
      </c>
      <c r="BK27" s="51">
        <v>0</v>
      </c>
      <c r="BL27" s="51">
        <v>0</v>
      </c>
      <c r="BM27" s="51">
        <v>0</v>
      </c>
      <c r="BN27" s="51">
        <v>0</v>
      </c>
      <c r="BO27" s="51">
        <v>0</v>
      </c>
      <c r="BP27" s="51">
        <v>0</v>
      </c>
      <c r="BQ27" s="51">
        <v>0</v>
      </c>
      <c r="BR27" s="52">
        <v>0</v>
      </c>
      <c r="BS27" s="51">
        <v>0</v>
      </c>
      <c r="BT27" s="36">
        <v>0</v>
      </c>
      <c r="BU27" s="36">
        <f t="shared" ref="BU27:BU30" si="7">C27+F27+I27+L27+O27+R27+U27+X27+AA27+AD27+AG27+AJ27+AM27+AP27+AS27+AV27+AY27+BB27+BE27+BN27+BQ27+BK27+BH27</f>
        <v>45159569.209999993</v>
      </c>
      <c r="BV27" s="36">
        <f t="shared" ref="BV27:BV30" si="8">D27+G27+J27+M27+P27+S27+V27+Y27+AB27+AE27+AH27+AK27+AN27+AQ27+AT27+AW27+AZ27+BC27+BF27+BO27+BR27+BL27+BI27</f>
        <v>2069901.95</v>
      </c>
      <c r="BW27" s="36">
        <f t="shared" si="2"/>
        <v>32412726.449999999</v>
      </c>
    </row>
    <row r="28" spans="1:75" x14ac:dyDescent="0.25">
      <c r="A28" s="49">
        <v>203</v>
      </c>
      <c r="B28" s="50" t="s">
        <v>41</v>
      </c>
      <c r="C28" s="51">
        <v>7383956.1299999999</v>
      </c>
      <c r="D28" s="51">
        <v>2306009.13</v>
      </c>
      <c r="E28" s="51">
        <v>10277544.470000001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3870517.12</v>
      </c>
      <c r="M28" s="51">
        <v>0</v>
      </c>
      <c r="N28" s="51">
        <v>5844834.9199999999</v>
      </c>
      <c r="O28" s="51">
        <v>12180118.4</v>
      </c>
      <c r="P28" s="51">
        <v>750000</v>
      </c>
      <c r="Q28" s="51">
        <v>8241810.3300000001</v>
      </c>
      <c r="R28" s="51">
        <v>2000000</v>
      </c>
      <c r="S28" s="51">
        <v>0</v>
      </c>
      <c r="T28" s="51">
        <v>1625907.01</v>
      </c>
      <c r="U28" s="51">
        <v>3394415.16</v>
      </c>
      <c r="V28" s="51">
        <v>0</v>
      </c>
      <c r="W28" s="51">
        <v>3197212.83</v>
      </c>
      <c r="X28" s="51">
        <v>17329933.760000002</v>
      </c>
      <c r="Y28" s="51">
        <v>156827.79999999999</v>
      </c>
      <c r="Z28" s="51">
        <v>16599717.609999999</v>
      </c>
      <c r="AA28" s="51">
        <v>19753670.82</v>
      </c>
      <c r="AB28" s="51">
        <v>0</v>
      </c>
      <c r="AC28" s="51">
        <v>25874931.059999999</v>
      </c>
      <c r="AD28" s="51">
        <v>22704825.09</v>
      </c>
      <c r="AE28" s="51">
        <v>0</v>
      </c>
      <c r="AF28" s="51">
        <v>48003117.43</v>
      </c>
      <c r="AG28" s="51">
        <v>1987137.88</v>
      </c>
      <c r="AH28" s="51">
        <v>169367.2</v>
      </c>
      <c r="AI28" s="51">
        <v>4728545.3099999996</v>
      </c>
      <c r="AJ28" s="51">
        <v>940433</v>
      </c>
      <c r="AK28" s="51">
        <v>0</v>
      </c>
      <c r="AL28" s="51">
        <v>370730.72</v>
      </c>
      <c r="AM28" s="51">
        <v>6662695.0899999999</v>
      </c>
      <c r="AN28" s="51">
        <v>0</v>
      </c>
      <c r="AO28" s="51">
        <v>101068777.26000001</v>
      </c>
      <c r="AP28" s="51">
        <v>26616487.57</v>
      </c>
      <c r="AQ28" s="51">
        <v>0</v>
      </c>
      <c r="AR28" s="51">
        <v>33192027.809999999</v>
      </c>
      <c r="AS28" s="51">
        <v>0</v>
      </c>
      <c r="AT28" s="51">
        <v>0</v>
      </c>
      <c r="AU28" s="51">
        <v>0</v>
      </c>
      <c r="AV28" s="51">
        <v>24889628.100000001</v>
      </c>
      <c r="AW28" s="51">
        <v>0</v>
      </c>
      <c r="AX28" s="51">
        <v>18091661.120000001</v>
      </c>
      <c r="AY28" s="51">
        <v>7174816.1900000004</v>
      </c>
      <c r="AZ28" s="51">
        <v>0</v>
      </c>
      <c r="BA28" s="51">
        <v>7593985.1500000004</v>
      </c>
      <c r="BB28" s="51">
        <v>0</v>
      </c>
      <c r="BC28" s="51">
        <v>0</v>
      </c>
      <c r="BD28" s="51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1">
        <v>0</v>
      </c>
      <c r="BN28" s="51">
        <v>0</v>
      </c>
      <c r="BO28" s="51">
        <v>0</v>
      </c>
      <c r="BP28" s="51">
        <v>0</v>
      </c>
      <c r="BQ28" s="51">
        <v>0</v>
      </c>
      <c r="BR28" s="52">
        <v>0</v>
      </c>
      <c r="BS28" s="51">
        <v>0</v>
      </c>
      <c r="BT28" s="36">
        <v>0</v>
      </c>
      <c r="BU28" s="36">
        <f t="shared" si="7"/>
        <v>156888634.31</v>
      </c>
      <c r="BV28" s="36">
        <f t="shared" si="8"/>
        <v>3382204.13</v>
      </c>
      <c r="BW28" s="36">
        <f t="shared" si="2"/>
        <v>284710803.02999997</v>
      </c>
    </row>
    <row r="29" spans="1:75" x14ac:dyDescent="0.25">
      <c r="A29" s="49">
        <v>204</v>
      </c>
      <c r="B29" s="50" t="s">
        <v>42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49000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51">
        <v>0</v>
      </c>
      <c r="AN29" s="51">
        <v>0</v>
      </c>
      <c r="AO29" s="51">
        <v>0</v>
      </c>
      <c r="AP29" s="51">
        <v>36635.17</v>
      </c>
      <c r="AQ29" s="51">
        <v>0</v>
      </c>
      <c r="AR29" s="51">
        <v>1309981.92</v>
      </c>
      <c r="AS29" s="51">
        <v>0</v>
      </c>
      <c r="AT29" s="51">
        <v>0</v>
      </c>
      <c r="AU29" s="51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1">
        <v>0</v>
      </c>
      <c r="BE29" s="51">
        <v>0</v>
      </c>
      <c r="BF29" s="51">
        <v>0</v>
      </c>
      <c r="BG29" s="51">
        <v>0</v>
      </c>
      <c r="BH29" s="51">
        <v>0</v>
      </c>
      <c r="BI29" s="51">
        <v>0</v>
      </c>
      <c r="BJ29" s="51">
        <v>0</v>
      </c>
      <c r="BK29" s="51">
        <v>0</v>
      </c>
      <c r="BL29" s="51">
        <v>0</v>
      </c>
      <c r="BM29" s="51">
        <v>0</v>
      </c>
      <c r="BN29" s="51">
        <v>0</v>
      </c>
      <c r="BO29" s="51">
        <v>0</v>
      </c>
      <c r="BP29" s="51">
        <v>0</v>
      </c>
      <c r="BQ29" s="51">
        <v>0</v>
      </c>
      <c r="BR29" s="52">
        <v>0</v>
      </c>
      <c r="BS29" s="51">
        <v>0</v>
      </c>
      <c r="BT29" s="36">
        <v>0</v>
      </c>
      <c r="BU29" s="36">
        <f t="shared" si="7"/>
        <v>36635.17</v>
      </c>
      <c r="BV29" s="36">
        <f t="shared" si="8"/>
        <v>0</v>
      </c>
      <c r="BW29" s="36">
        <f t="shared" si="2"/>
        <v>1358981.92</v>
      </c>
    </row>
    <row r="30" spans="1:75" x14ac:dyDescent="0.25">
      <c r="A30" s="49">
        <v>205</v>
      </c>
      <c r="B30" s="50" t="s">
        <v>43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0</v>
      </c>
      <c r="AT30" s="51">
        <v>0</v>
      </c>
      <c r="AU30" s="51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1">
        <v>0.01</v>
      </c>
      <c r="BE30" s="51">
        <v>0</v>
      </c>
      <c r="BF30" s="51">
        <v>0</v>
      </c>
      <c r="BG30" s="51">
        <v>0</v>
      </c>
      <c r="BH30" s="51">
        <v>21620506.050000001</v>
      </c>
      <c r="BI30" s="51">
        <v>0</v>
      </c>
      <c r="BJ30" s="51">
        <v>21487608.539999999</v>
      </c>
      <c r="BK30" s="51">
        <v>0</v>
      </c>
      <c r="BL30" s="51">
        <v>0</v>
      </c>
      <c r="BM30" s="51">
        <v>0</v>
      </c>
      <c r="BN30" s="51">
        <v>0</v>
      </c>
      <c r="BO30" s="51">
        <v>0</v>
      </c>
      <c r="BP30" s="51">
        <v>0</v>
      </c>
      <c r="BQ30" s="51">
        <v>0</v>
      </c>
      <c r="BR30" s="52">
        <v>0</v>
      </c>
      <c r="BS30" s="51">
        <v>0</v>
      </c>
      <c r="BT30" s="36">
        <v>0</v>
      </c>
      <c r="BU30" s="36">
        <f t="shared" si="7"/>
        <v>21620506.050000001</v>
      </c>
      <c r="BV30" s="36">
        <f t="shared" si="8"/>
        <v>0</v>
      </c>
      <c r="BW30" s="36">
        <f t="shared" si="2"/>
        <v>21487608.550000001</v>
      </c>
    </row>
    <row r="31" spans="1:75" s="4" customFormat="1" x14ac:dyDescent="0.25">
      <c r="A31" s="44">
        <v>200</v>
      </c>
      <c r="B31" s="45" t="s">
        <v>20</v>
      </c>
      <c r="C31" s="54">
        <v>11829677.25</v>
      </c>
      <c r="D31" s="54">
        <v>2306009.13</v>
      </c>
      <c r="E31" s="54">
        <v>13371385.640000001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3870517.12</v>
      </c>
      <c r="M31" s="54">
        <v>0</v>
      </c>
      <c r="N31" s="54">
        <v>5844834.9199999999</v>
      </c>
      <c r="O31" s="54">
        <v>12284097.17</v>
      </c>
      <c r="P31" s="54">
        <v>750000</v>
      </c>
      <c r="Q31" s="54">
        <v>8626091.2599999998</v>
      </c>
      <c r="R31" s="54">
        <v>2800000</v>
      </c>
      <c r="S31" s="54">
        <v>0</v>
      </c>
      <c r="T31" s="54">
        <v>2425907.0099999998</v>
      </c>
      <c r="U31" s="54">
        <v>5877210.0500000007</v>
      </c>
      <c r="V31" s="54">
        <v>0</v>
      </c>
      <c r="W31" s="54">
        <v>4160377.2600000002</v>
      </c>
      <c r="X31" s="54">
        <v>20277393.520000003</v>
      </c>
      <c r="Y31" s="54">
        <v>156827.79999999999</v>
      </c>
      <c r="Z31" s="54">
        <v>18197462.599999998</v>
      </c>
      <c r="AA31" s="54">
        <v>21755916.699999999</v>
      </c>
      <c r="AB31" s="54">
        <v>139171.95000000001</v>
      </c>
      <c r="AC31" s="54">
        <v>28359662.369999997</v>
      </c>
      <c r="AD31" s="54">
        <v>29461158.259999998</v>
      </c>
      <c r="AE31" s="54">
        <v>1930730</v>
      </c>
      <c r="AF31" s="54">
        <v>53700622.700000003</v>
      </c>
      <c r="AG31" s="54">
        <v>10836891.350000001</v>
      </c>
      <c r="AH31" s="55">
        <v>169367.2</v>
      </c>
      <c r="AI31" s="54">
        <v>9745114.4299999997</v>
      </c>
      <c r="AJ31" s="55">
        <v>940433</v>
      </c>
      <c r="AK31" s="55">
        <v>0</v>
      </c>
      <c r="AL31" s="54">
        <v>370730.72</v>
      </c>
      <c r="AM31" s="54">
        <v>11217919.059999999</v>
      </c>
      <c r="AN31" s="54">
        <v>0</v>
      </c>
      <c r="AO31" s="54">
        <v>109921122.98</v>
      </c>
      <c r="AP31" s="54">
        <v>27408841.240000002</v>
      </c>
      <c r="AQ31" s="54">
        <v>0</v>
      </c>
      <c r="AR31" s="54">
        <v>34850057.920000002</v>
      </c>
      <c r="AS31" s="54">
        <v>31725.68</v>
      </c>
      <c r="AT31" s="54">
        <v>0</v>
      </c>
      <c r="AU31" s="54">
        <v>54512.45</v>
      </c>
      <c r="AV31" s="54">
        <v>36318242.100000001</v>
      </c>
      <c r="AW31" s="54">
        <v>0</v>
      </c>
      <c r="AX31" s="54">
        <v>21260643.990000002</v>
      </c>
      <c r="AY31" s="54">
        <v>7174816.1900000004</v>
      </c>
      <c r="AZ31" s="54">
        <v>0</v>
      </c>
      <c r="BA31" s="54">
        <v>7593985.1500000004</v>
      </c>
      <c r="BB31" s="54">
        <v>0</v>
      </c>
      <c r="BC31" s="54">
        <v>0</v>
      </c>
      <c r="BD31" s="54">
        <v>0.01</v>
      </c>
      <c r="BE31" s="54">
        <v>0</v>
      </c>
      <c r="BF31" s="55">
        <v>0</v>
      </c>
      <c r="BG31" s="55">
        <v>0</v>
      </c>
      <c r="BH31" s="54">
        <v>21620506.050000001</v>
      </c>
      <c r="BI31" s="54">
        <v>0</v>
      </c>
      <c r="BJ31" s="54">
        <v>21487608.539999999</v>
      </c>
      <c r="BK31" s="54">
        <v>0</v>
      </c>
      <c r="BL31" s="54">
        <v>0</v>
      </c>
      <c r="BM31" s="54">
        <v>0</v>
      </c>
      <c r="BN31" s="54">
        <v>0</v>
      </c>
      <c r="BO31" s="54">
        <v>0</v>
      </c>
      <c r="BP31" s="55">
        <v>0</v>
      </c>
      <c r="BQ31" s="54">
        <v>0</v>
      </c>
      <c r="BR31" s="52"/>
      <c r="BS31" s="54">
        <v>0</v>
      </c>
      <c r="BT31" s="54"/>
      <c r="BU31" s="54">
        <f>SUM(BU26:BU30)</f>
        <v>223705344.73999998</v>
      </c>
      <c r="BV31" s="54">
        <f>SUM(BV26:BV30)</f>
        <v>5452106.0800000001</v>
      </c>
      <c r="BW31" s="55">
        <f t="shared" si="2"/>
        <v>339970119.94999999</v>
      </c>
    </row>
    <row r="32" spans="1:75" x14ac:dyDescent="0.25">
      <c r="A32" s="49"/>
      <c r="B32" s="50"/>
      <c r="C32" s="53"/>
      <c r="D32" s="36"/>
      <c r="E32" s="36"/>
      <c r="F32" s="53"/>
      <c r="G32" s="36"/>
      <c r="H32" s="36"/>
      <c r="I32" s="53"/>
      <c r="J32" s="36"/>
      <c r="K32" s="36"/>
      <c r="L32" s="53"/>
      <c r="M32" s="36"/>
      <c r="N32" s="36"/>
      <c r="O32" s="53"/>
      <c r="P32" s="36"/>
      <c r="Q32" s="36"/>
      <c r="R32" s="53"/>
      <c r="S32" s="36"/>
      <c r="T32" s="36"/>
      <c r="U32" s="53"/>
      <c r="V32" s="36"/>
      <c r="W32" s="36"/>
      <c r="X32" s="53"/>
      <c r="Y32" s="36"/>
      <c r="Z32" s="36"/>
      <c r="AA32" s="53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52"/>
      <c r="BS32" s="36"/>
      <c r="BT32" s="36"/>
      <c r="BU32" s="36"/>
      <c r="BV32" s="36"/>
      <c r="BW32" s="36"/>
    </row>
    <row r="33" spans="1:75" ht="24.75" x14ac:dyDescent="0.25">
      <c r="A33" s="49"/>
      <c r="B33" s="56" t="s">
        <v>26</v>
      </c>
      <c r="C33" s="53"/>
      <c r="D33" s="36"/>
      <c r="E33" s="36"/>
      <c r="F33" s="53"/>
      <c r="G33" s="36"/>
      <c r="H33" s="36"/>
      <c r="I33" s="53"/>
      <c r="J33" s="36"/>
      <c r="K33" s="36"/>
      <c r="L33" s="53"/>
      <c r="M33" s="36"/>
      <c r="N33" s="36"/>
      <c r="O33" s="53"/>
      <c r="P33" s="36"/>
      <c r="Q33" s="36"/>
      <c r="R33" s="53"/>
      <c r="S33" s="36"/>
      <c r="T33" s="36"/>
      <c r="U33" s="53"/>
      <c r="V33" s="36"/>
      <c r="W33" s="36"/>
      <c r="X33" s="53"/>
      <c r="Y33" s="36"/>
      <c r="Z33" s="36"/>
      <c r="AA33" s="53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57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52"/>
      <c r="BS33" s="36"/>
      <c r="BT33" s="36"/>
      <c r="BU33" s="36"/>
      <c r="BV33" s="36"/>
      <c r="BW33" s="36"/>
    </row>
    <row r="34" spans="1:75" x14ac:dyDescent="0.25">
      <c r="A34" s="49">
        <v>301</v>
      </c>
      <c r="B34" s="50" t="s">
        <v>25</v>
      </c>
      <c r="C34" s="51">
        <v>0</v>
      </c>
      <c r="D34" s="51">
        <v>0</v>
      </c>
      <c r="E34" s="51">
        <v>31881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v>0</v>
      </c>
      <c r="AR34" s="51">
        <v>0</v>
      </c>
      <c r="AS34" s="51">
        <v>0</v>
      </c>
      <c r="AT34" s="51">
        <v>0</v>
      </c>
      <c r="AU34" s="51">
        <v>0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51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0</v>
      </c>
      <c r="BJ34" s="51">
        <v>0</v>
      </c>
      <c r="BK34" s="51">
        <v>0</v>
      </c>
      <c r="BL34" s="51">
        <v>0</v>
      </c>
      <c r="BM34" s="51">
        <v>0</v>
      </c>
      <c r="BN34" s="51">
        <v>0</v>
      </c>
      <c r="BO34" s="51">
        <v>0</v>
      </c>
      <c r="BP34" s="51">
        <v>0</v>
      </c>
      <c r="BQ34" s="51">
        <v>0</v>
      </c>
      <c r="BR34" s="52">
        <v>0</v>
      </c>
      <c r="BS34" s="51">
        <v>0</v>
      </c>
      <c r="BT34" s="36">
        <v>0</v>
      </c>
      <c r="BU34" s="36">
        <f t="shared" ref="BU34:BV38" si="9">C34+I34+L34+O34+R34+U34+X34+AA34+AD34+AG34+AJ34+AM34+AP34+AS34+AV34+AY34+BB34+BE34+BH34+BK34+BN34+BQ34</f>
        <v>0</v>
      </c>
      <c r="BV34" s="53">
        <f t="shared" si="9"/>
        <v>0</v>
      </c>
      <c r="BW34" s="36">
        <f t="shared" ref="BW34:BW55" si="10">E34+K34+N34+Q34+T34+W34+Z34+AC34+AF34+AI34+AL34+AO34+AR34+AU34+AX34+BA34+BD34+BG34+BJ34+BM34+BP34+BS34</f>
        <v>31881</v>
      </c>
    </row>
    <row r="35" spans="1:75" x14ac:dyDescent="0.25">
      <c r="A35" s="49">
        <v>302</v>
      </c>
      <c r="B35" s="50" t="s">
        <v>22</v>
      </c>
      <c r="C35" s="51">
        <v>0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1">
        <v>0</v>
      </c>
      <c r="AO35" s="51">
        <v>0</v>
      </c>
      <c r="AP35" s="51">
        <v>0</v>
      </c>
      <c r="AQ35" s="51">
        <v>0</v>
      </c>
      <c r="AR35" s="51">
        <v>0</v>
      </c>
      <c r="AS35" s="51">
        <v>0</v>
      </c>
      <c r="AT35" s="51">
        <v>0</v>
      </c>
      <c r="AU35" s="51">
        <v>0</v>
      </c>
      <c r="AV35" s="51">
        <v>5000000</v>
      </c>
      <c r="AW35" s="51">
        <v>0</v>
      </c>
      <c r="AX35" s="51">
        <v>5000000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51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1">
        <v>0</v>
      </c>
      <c r="BN35" s="51">
        <v>0</v>
      </c>
      <c r="BO35" s="51">
        <v>0</v>
      </c>
      <c r="BP35" s="51">
        <v>0</v>
      </c>
      <c r="BQ35" s="51">
        <v>0</v>
      </c>
      <c r="BR35" s="52">
        <v>0</v>
      </c>
      <c r="BS35" s="51">
        <v>0</v>
      </c>
      <c r="BT35" s="36">
        <v>0</v>
      </c>
      <c r="BU35" s="36">
        <f t="shared" si="9"/>
        <v>5000000</v>
      </c>
      <c r="BV35" s="53">
        <f t="shared" si="9"/>
        <v>0</v>
      </c>
      <c r="BW35" s="36">
        <f t="shared" si="10"/>
        <v>5000000</v>
      </c>
    </row>
    <row r="36" spans="1:75" x14ac:dyDescent="0.25">
      <c r="A36" s="49">
        <v>303</v>
      </c>
      <c r="B36" s="50" t="s">
        <v>23</v>
      </c>
      <c r="C36" s="51"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1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1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1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0</v>
      </c>
      <c r="BM36" s="51">
        <v>0</v>
      </c>
      <c r="BN36" s="51">
        <v>0</v>
      </c>
      <c r="BO36" s="51">
        <v>0</v>
      </c>
      <c r="BP36" s="51">
        <v>0</v>
      </c>
      <c r="BQ36" s="51">
        <v>0</v>
      </c>
      <c r="BR36" s="52">
        <v>0</v>
      </c>
      <c r="BS36" s="51">
        <v>0</v>
      </c>
      <c r="BT36" s="36">
        <v>0</v>
      </c>
      <c r="BU36" s="36">
        <f t="shared" si="9"/>
        <v>0</v>
      </c>
      <c r="BV36" s="53">
        <f t="shared" si="9"/>
        <v>0</v>
      </c>
      <c r="BW36" s="36">
        <f t="shared" si="10"/>
        <v>0</v>
      </c>
    </row>
    <row r="37" spans="1:75" x14ac:dyDescent="0.25">
      <c r="A37" s="49">
        <v>304</v>
      </c>
      <c r="B37" s="50" t="s">
        <v>24</v>
      </c>
      <c r="C37" s="51">
        <v>150000000</v>
      </c>
      <c r="D37" s="51">
        <v>0</v>
      </c>
      <c r="E37" s="51">
        <v>130000000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  <c r="AM37" s="51">
        <v>0</v>
      </c>
      <c r="AN37" s="51">
        <v>0</v>
      </c>
      <c r="AO37" s="51">
        <v>0</v>
      </c>
      <c r="AP37" s="51">
        <v>3449997.97</v>
      </c>
      <c r="AQ37" s="51">
        <v>0</v>
      </c>
      <c r="AR37" s="51">
        <v>1379999.18</v>
      </c>
      <c r="AS37" s="51">
        <v>0</v>
      </c>
      <c r="AT37" s="51">
        <v>0</v>
      </c>
      <c r="AU37" s="51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1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7107333.3399999999</v>
      </c>
      <c r="BL37" s="51">
        <v>0</v>
      </c>
      <c r="BM37" s="51">
        <v>7107333.3399999999</v>
      </c>
      <c r="BN37" s="51">
        <v>0</v>
      </c>
      <c r="BO37" s="51">
        <v>0</v>
      </c>
      <c r="BP37" s="51">
        <v>0</v>
      </c>
      <c r="BQ37" s="51">
        <v>0</v>
      </c>
      <c r="BR37" s="52">
        <v>0</v>
      </c>
      <c r="BS37" s="51">
        <v>0</v>
      </c>
      <c r="BT37" s="36">
        <v>0</v>
      </c>
      <c r="BU37" s="36">
        <f t="shared" si="9"/>
        <v>160557331.31</v>
      </c>
      <c r="BV37" s="53">
        <f t="shared" si="9"/>
        <v>0</v>
      </c>
      <c r="BW37" s="36">
        <f t="shared" si="10"/>
        <v>138487332.52000001</v>
      </c>
    </row>
    <row r="38" spans="1:75" s="4" customFormat="1" x14ac:dyDescent="0.25">
      <c r="A38" s="44">
        <v>300</v>
      </c>
      <c r="B38" s="45" t="s">
        <v>21</v>
      </c>
      <c r="C38" s="54">
        <v>150000000</v>
      </c>
      <c r="D38" s="54">
        <v>0</v>
      </c>
      <c r="E38" s="54">
        <v>130031881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5">
        <v>0</v>
      </c>
      <c r="AI38" s="54">
        <v>0</v>
      </c>
      <c r="AJ38" s="55">
        <v>0</v>
      </c>
      <c r="AK38" s="55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3449997.97</v>
      </c>
      <c r="AQ38" s="54">
        <v>0</v>
      </c>
      <c r="AR38" s="54">
        <v>1379999.18</v>
      </c>
      <c r="AS38" s="54">
        <v>0</v>
      </c>
      <c r="AT38" s="54">
        <v>0</v>
      </c>
      <c r="AU38" s="54">
        <v>0</v>
      </c>
      <c r="AV38" s="54">
        <v>5000000</v>
      </c>
      <c r="AW38" s="54">
        <v>0</v>
      </c>
      <c r="AX38" s="54">
        <v>5000000</v>
      </c>
      <c r="AY38" s="54">
        <v>0</v>
      </c>
      <c r="AZ38" s="54">
        <v>0</v>
      </c>
      <c r="BA38" s="54">
        <v>0</v>
      </c>
      <c r="BB38" s="54">
        <v>0</v>
      </c>
      <c r="BC38" s="54">
        <v>0</v>
      </c>
      <c r="BD38" s="54">
        <v>0</v>
      </c>
      <c r="BE38" s="54">
        <v>0</v>
      </c>
      <c r="BF38" s="55">
        <v>0</v>
      </c>
      <c r="BG38" s="55">
        <v>0</v>
      </c>
      <c r="BH38" s="54">
        <v>0</v>
      </c>
      <c r="BI38" s="54">
        <v>0</v>
      </c>
      <c r="BJ38" s="54">
        <v>0</v>
      </c>
      <c r="BK38" s="54">
        <v>7107333.3399999999</v>
      </c>
      <c r="BL38" s="54">
        <v>0</v>
      </c>
      <c r="BM38" s="54">
        <v>7107333.3399999999</v>
      </c>
      <c r="BN38" s="54">
        <v>0</v>
      </c>
      <c r="BO38" s="54">
        <v>0</v>
      </c>
      <c r="BP38" s="55">
        <v>0</v>
      </c>
      <c r="BQ38" s="54">
        <v>0</v>
      </c>
      <c r="BR38" s="52"/>
      <c r="BS38" s="54">
        <v>0</v>
      </c>
      <c r="BT38" s="54"/>
      <c r="BU38" s="54">
        <f>SUM(BU34:BU37)</f>
        <v>165557331.31</v>
      </c>
      <c r="BV38" s="54">
        <f t="shared" si="9"/>
        <v>0</v>
      </c>
      <c r="BW38" s="55">
        <f t="shared" si="10"/>
        <v>143519213.52000001</v>
      </c>
    </row>
    <row r="39" spans="1:75" x14ac:dyDescent="0.25">
      <c r="A39" s="49"/>
      <c r="B39" s="50"/>
      <c r="C39" s="53"/>
      <c r="D39" s="36"/>
      <c r="E39" s="36"/>
      <c r="F39" s="53"/>
      <c r="G39" s="36"/>
      <c r="H39" s="36"/>
      <c r="I39" s="53"/>
      <c r="J39" s="36"/>
      <c r="K39" s="36"/>
      <c r="L39" s="53"/>
      <c r="M39" s="36"/>
      <c r="N39" s="36"/>
      <c r="O39" s="53"/>
      <c r="P39" s="36"/>
      <c r="Q39" s="36"/>
      <c r="R39" s="53"/>
      <c r="S39" s="36"/>
      <c r="T39" s="36"/>
      <c r="U39" s="53"/>
      <c r="V39" s="36"/>
      <c r="W39" s="36"/>
      <c r="X39" s="53"/>
      <c r="Y39" s="36"/>
      <c r="Z39" s="36"/>
      <c r="AA39" s="53"/>
      <c r="AB39" s="36"/>
      <c r="AC39" s="36"/>
      <c r="AD39" s="53"/>
      <c r="AE39" s="36"/>
      <c r="AF39" s="36"/>
      <c r="AG39" s="36"/>
      <c r="AH39" s="36"/>
      <c r="AI39" s="36"/>
      <c r="AJ39" s="36"/>
      <c r="AK39" s="36"/>
      <c r="AL39" s="36"/>
      <c r="AM39" s="53"/>
      <c r="AN39" s="36"/>
      <c r="AO39" s="36"/>
      <c r="AP39" s="53"/>
      <c r="AQ39" s="36"/>
      <c r="AR39" s="36"/>
      <c r="AS39" s="53"/>
      <c r="AT39" s="36"/>
      <c r="AU39" s="36"/>
      <c r="AV39" s="53"/>
      <c r="AW39" s="36"/>
      <c r="AX39" s="36"/>
      <c r="AY39" s="53"/>
      <c r="AZ39" s="36"/>
      <c r="BA39" s="36"/>
      <c r="BB39" s="53"/>
      <c r="BC39" s="36"/>
      <c r="BD39" s="36"/>
      <c r="BE39" s="53"/>
      <c r="BF39" s="36"/>
      <c r="BG39" s="36"/>
      <c r="BH39" s="53"/>
      <c r="BI39" s="36"/>
      <c r="BJ39" s="36"/>
      <c r="BK39" s="53"/>
      <c r="BL39" s="36"/>
      <c r="BM39" s="36"/>
      <c r="BN39" s="53"/>
      <c r="BO39" s="36"/>
      <c r="BP39" s="36"/>
      <c r="BQ39" s="53"/>
      <c r="BR39" s="52"/>
      <c r="BS39" s="36"/>
      <c r="BT39" s="36"/>
      <c r="BU39" s="53"/>
      <c r="BV39" s="36"/>
      <c r="BW39" s="36">
        <f t="shared" si="10"/>
        <v>0</v>
      </c>
    </row>
    <row r="40" spans="1:75" x14ac:dyDescent="0.25">
      <c r="A40" s="49"/>
      <c r="B40" s="56" t="s">
        <v>27</v>
      </c>
      <c r="C40" s="53"/>
      <c r="D40" s="36"/>
      <c r="E40" s="36"/>
      <c r="F40" s="53"/>
      <c r="G40" s="36"/>
      <c r="H40" s="36"/>
      <c r="I40" s="53"/>
      <c r="J40" s="36"/>
      <c r="K40" s="36"/>
      <c r="L40" s="53"/>
      <c r="M40" s="36"/>
      <c r="N40" s="36"/>
      <c r="O40" s="53"/>
      <c r="P40" s="36"/>
      <c r="Q40" s="36"/>
      <c r="R40" s="53"/>
      <c r="S40" s="36"/>
      <c r="T40" s="36"/>
      <c r="U40" s="53"/>
      <c r="V40" s="36"/>
      <c r="W40" s="36"/>
      <c r="X40" s="53"/>
      <c r="Y40" s="36"/>
      <c r="Z40" s="36"/>
      <c r="AA40" s="53"/>
      <c r="AB40" s="36"/>
      <c r="AC40" s="36"/>
      <c r="AD40" s="53"/>
      <c r="AE40" s="36"/>
      <c r="AF40" s="36"/>
      <c r="AG40" s="36"/>
      <c r="AH40" s="36"/>
      <c r="AI40" s="36"/>
      <c r="AJ40" s="36"/>
      <c r="AK40" s="36"/>
      <c r="AL40" s="36"/>
      <c r="AM40" s="53"/>
      <c r="AN40" s="36"/>
      <c r="AO40" s="36"/>
      <c r="AP40" s="53"/>
      <c r="AQ40" s="36"/>
      <c r="AR40" s="36"/>
      <c r="AS40" s="53"/>
      <c r="AT40" s="36"/>
      <c r="AU40" s="36"/>
      <c r="AV40" s="53"/>
      <c r="AW40" s="36"/>
      <c r="AX40" s="36"/>
      <c r="AY40" s="53"/>
      <c r="AZ40" s="36"/>
      <c r="BA40" s="36"/>
      <c r="BB40" s="53"/>
      <c r="BC40" s="36"/>
      <c r="BD40" s="36"/>
      <c r="BE40" s="53"/>
      <c r="BF40" s="36"/>
      <c r="BG40" s="36"/>
      <c r="BH40" s="53"/>
      <c r="BI40" s="36"/>
      <c r="BJ40" s="36"/>
      <c r="BK40" s="53"/>
      <c r="BL40" s="36"/>
      <c r="BM40" s="36"/>
      <c r="BN40" s="53"/>
      <c r="BO40" s="36"/>
      <c r="BP40" s="36"/>
      <c r="BQ40" s="53"/>
      <c r="BR40" s="52"/>
      <c r="BS40" s="36"/>
      <c r="BT40" s="36"/>
      <c r="BU40" s="53"/>
      <c r="BV40" s="36"/>
      <c r="BW40" s="36">
        <f t="shared" si="10"/>
        <v>0</v>
      </c>
    </row>
    <row r="41" spans="1:75" x14ac:dyDescent="0.25">
      <c r="A41" s="49">
        <v>401</v>
      </c>
      <c r="B41" s="58" t="s">
        <v>32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0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1">
        <v>0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1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1">
        <v>0</v>
      </c>
      <c r="BD41" s="51">
        <v>0</v>
      </c>
      <c r="BE41" s="51">
        <v>0</v>
      </c>
      <c r="BF41" s="51">
        <v>0</v>
      </c>
      <c r="BG41" s="51">
        <v>0</v>
      </c>
      <c r="BH41" s="51">
        <v>0</v>
      </c>
      <c r="BI41" s="51">
        <v>0</v>
      </c>
      <c r="BJ41" s="51">
        <v>0</v>
      </c>
      <c r="BK41" s="51">
        <v>7250000</v>
      </c>
      <c r="BL41" s="51">
        <v>0</v>
      </c>
      <c r="BM41" s="51">
        <v>7250000</v>
      </c>
      <c r="BN41" s="51">
        <v>0</v>
      </c>
      <c r="BO41" s="51">
        <v>0</v>
      </c>
      <c r="BP41" s="51">
        <v>0</v>
      </c>
      <c r="BQ41" s="51">
        <v>0</v>
      </c>
      <c r="BR41" s="52">
        <v>0</v>
      </c>
      <c r="BS41" s="51">
        <v>0</v>
      </c>
      <c r="BT41" s="36">
        <v>0</v>
      </c>
      <c r="BU41" s="53">
        <f t="shared" ref="BU41:BU55" si="11">C41+I41+L41+O41+R41+U41+X41+AA41+AD41+AG41+AJ41+AM41+AP41+AS41+AV41+AY41+BB41+BE41+BH41+BK41+BN41+BQ41</f>
        <v>7250000</v>
      </c>
      <c r="BV41" s="53">
        <f t="shared" ref="BV41" si="12">D41+J41+M41+P41+S41+V41+Y41+AB41+AE41+AH41+AK41+AN41+AQ41+AT41+AW41+AZ41+BC41+BF41+BI41+BL41+BO41+BR41</f>
        <v>0</v>
      </c>
      <c r="BW41" s="36">
        <f t="shared" si="10"/>
        <v>7250000</v>
      </c>
    </row>
    <row r="42" spans="1:75" x14ac:dyDescent="0.25">
      <c r="A42" s="49">
        <v>402</v>
      </c>
      <c r="B42" s="58" t="s">
        <v>30</v>
      </c>
      <c r="C42" s="51">
        <v>0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1">
        <v>0</v>
      </c>
      <c r="AM42" s="51">
        <v>0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1">
        <v>0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1">
        <v>0</v>
      </c>
      <c r="BE42" s="51">
        <v>0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1">
        <v>0</v>
      </c>
      <c r="BN42" s="51">
        <v>0</v>
      </c>
      <c r="BO42" s="51">
        <v>0</v>
      </c>
      <c r="BP42" s="51">
        <v>0</v>
      </c>
      <c r="BQ42" s="51">
        <v>0</v>
      </c>
      <c r="BR42" s="52">
        <v>0</v>
      </c>
      <c r="BS42" s="51">
        <v>0</v>
      </c>
      <c r="BT42" s="36">
        <v>0</v>
      </c>
      <c r="BU42" s="53">
        <f t="shared" si="11"/>
        <v>0</v>
      </c>
      <c r="BV42" s="53">
        <f t="shared" ref="BV42:BV44" si="13">D42+J42+M42+P42+S42+V42+Y42+AB42+AE42+AH42+AK42+AN42+AQ42+AT42+AW42+AZ42+BC42+BF42+BI42+BL42+BO42+BR42</f>
        <v>0</v>
      </c>
      <c r="BW42" s="36">
        <f t="shared" si="10"/>
        <v>0</v>
      </c>
    </row>
    <row r="43" spans="1:75" ht="24.75" x14ac:dyDescent="0.25">
      <c r="A43" s="49">
        <v>403</v>
      </c>
      <c r="B43" s="58" t="s">
        <v>29</v>
      </c>
      <c r="C43" s="51">
        <v>0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378341.22</v>
      </c>
      <c r="AB43" s="51">
        <v>0</v>
      </c>
      <c r="AC43" s="51">
        <v>378341.22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  <c r="AM43" s="51">
        <v>0</v>
      </c>
      <c r="AN43" s="51">
        <v>0</v>
      </c>
      <c r="AO43" s="51">
        <v>0</v>
      </c>
      <c r="AP43" s="51">
        <v>0</v>
      </c>
      <c r="AQ43" s="51">
        <v>0</v>
      </c>
      <c r="AR43" s="51">
        <v>0</v>
      </c>
      <c r="AS43" s="51">
        <v>0</v>
      </c>
      <c r="AT43" s="51">
        <v>0</v>
      </c>
      <c r="AU43" s="51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1">
        <v>0</v>
      </c>
      <c r="BE43" s="51">
        <v>0</v>
      </c>
      <c r="BF43" s="51">
        <v>0</v>
      </c>
      <c r="BG43" s="51">
        <v>0</v>
      </c>
      <c r="BH43" s="51">
        <v>0</v>
      </c>
      <c r="BI43" s="51">
        <v>0</v>
      </c>
      <c r="BJ43" s="51">
        <v>0</v>
      </c>
      <c r="BK43" s="51">
        <v>8797486.25</v>
      </c>
      <c r="BL43" s="51">
        <v>0</v>
      </c>
      <c r="BM43" s="51">
        <v>8797486.25</v>
      </c>
      <c r="BN43" s="51">
        <v>0</v>
      </c>
      <c r="BO43" s="51">
        <v>0</v>
      </c>
      <c r="BP43" s="51">
        <v>0</v>
      </c>
      <c r="BQ43" s="51">
        <v>0</v>
      </c>
      <c r="BR43" s="52">
        <v>0</v>
      </c>
      <c r="BS43" s="51">
        <v>0</v>
      </c>
      <c r="BT43" s="36">
        <v>0</v>
      </c>
      <c r="BU43" s="53">
        <f t="shared" si="11"/>
        <v>9175827.4700000007</v>
      </c>
      <c r="BV43" s="53">
        <f t="shared" si="13"/>
        <v>0</v>
      </c>
      <c r="BW43" s="36">
        <f t="shared" si="10"/>
        <v>9175827.4700000007</v>
      </c>
    </row>
    <row r="44" spans="1:75" x14ac:dyDescent="0.25">
      <c r="A44" s="49">
        <v>404</v>
      </c>
      <c r="B44" s="58" t="s">
        <v>31</v>
      </c>
      <c r="C44" s="51">
        <v>0</v>
      </c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1">
        <v>0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1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0</v>
      </c>
      <c r="BA44" s="51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  <c r="BO44" s="51">
        <v>0</v>
      </c>
      <c r="BP44" s="51">
        <v>0</v>
      </c>
      <c r="BQ44" s="51">
        <v>0</v>
      </c>
      <c r="BR44" s="52">
        <v>0</v>
      </c>
      <c r="BS44" s="51">
        <v>0</v>
      </c>
      <c r="BT44" s="36">
        <v>0</v>
      </c>
      <c r="BU44" s="53">
        <f t="shared" si="11"/>
        <v>0</v>
      </c>
      <c r="BV44" s="53">
        <f t="shared" si="13"/>
        <v>0</v>
      </c>
      <c r="BW44" s="36">
        <f t="shared" si="10"/>
        <v>0</v>
      </c>
    </row>
    <row r="45" spans="1:75" x14ac:dyDescent="0.25">
      <c r="A45" s="49">
        <v>405</v>
      </c>
      <c r="B45" s="58" t="s">
        <v>95</v>
      </c>
      <c r="C45" s="51">
        <v>0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1">
        <v>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51">
        <v>27699974.050000001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  <c r="BO45" s="51">
        <v>0</v>
      </c>
      <c r="BP45" s="51">
        <v>0</v>
      </c>
      <c r="BQ45" s="51">
        <v>0</v>
      </c>
      <c r="BR45" s="52">
        <v>0</v>
      </c>
      <c r="BS45" s="51">
        <v>0</v>
      </c>
      <c r="BT45" s="36">
        <v>0</v>
      </c>
      <c r="BU45" s="53">
        <f t="shared" ref="BU45" si="14">C45+I45+L45+O45+R45+U45+X45+AA45+AD45+AG45+AJ45+AM45+AP45+AS45+AV45+AY45+BB45+BE45+BH45+BK45+BN45+BQ45</f>
        <v>27699974.050000001</v>
      </c>
      <c r="BV45" s="53">
        <f t="shared" ref="BV45" si="15">D45+J45+M45+P45+S45+V45+Y45+AB45+AE45+AH45+AK45+AN45+AQ45+AT45+AW45+AZ45+BC45+BF45+BI45+BL45+BO45+BR45</f>
        <v>0</v>
      </c>
      <c r="BW45" s="36">
        <f t="shared" ref="BW45" si="16">E45+K45+N45+Q45+T45+W45+Z45+AC45+AF45+AI45+AL45+AO45+AR45+AU45+AX45+BA45+BD45+BG45+BJ45+BM45+BP45+BS45</f>
        <v>0</v>
      </c>
    </row>
    <row r="46" spans="1:75" s="4" customFormat="1" x14ac:dyDescent="0.25">
      <c r="A46" s="44">
        <v>400</v>
      </c>
      <c r="B46" s="56" t="s">
        <v>28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54">
        <v>0</v>
      </c>
      <c r="Z46" s="54">
        <v>0</v>
      </c>
      <c r="AA46" s="54">
        <v>378341.22</v>
      </c>
      <c r="AB46" s="54">
        <v>0</v>
      </c>
      <c r="AC46" s="54">
        <v>378341.22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0</v>
      </c>
      <c r="AN46" s="54">
        <v>0</v>
      </c>
      <c r="AO46" s="54">
        <v>0</v>
      </c>
      <c r="AP46" s="54">
        <v>0</v>
      </c>
      <c r="AQ46" s="54">
        <v>0</v>
      </c>
      <c r="AR46" s="54">
        <v>0</v>
      </c>
      <c r="AS46" s="54">
        <v>0</v>
      </c>
      <c r="AT46" s="54">
        <v>0</v>
      </c>
      <c r="AU46" s="54">
        <v>0</v>
      </c>
      <c r="AV46" s="54">
        <v>0</v>
      </c>
      <c r="AW46" s="54">
        <v>0</v>
      </c>
      <c r="AX46" s="54">
        <v>0</v>
      </c>
      <c r="AY46" s="54">
        <v>0</v>
      </c>
      <c r="AZ46" s="54">
        <v>0</v>
      </c>
      <c r="BA46" s="54">
        <v>0</v>
      </c>
      <c r="BB46" s="54">
        <v>0</v>
      </c>
      <c r="BC46" s="54">
        <v>0</v>
      </c>
      <c r="BD46" s="54">
        <v>0</v>
      </c>
      <c r="BE46" s="54">
        <v>0</v>
      </c>
      <c r="BF46" s="54">
        <v>0</v>
      </c>
      <c r="BG46" s="54">
        <v>0</v>
      </c>
      <c r="BH46" s="54">
        <v>27699974.050000001</v>
      </c>
      <c r="BI46" s="54">
        <v>0</v>
      </c>
      <c r="BJ46" s="54">
        <v>0</v>
      </c>
      <c r="BK46" s="54">
        <v>16047486.25</v>
      </c>
      <c r="BL46" s="54">
        <v>0</v>
      </c>
      <c r="BM46" s="54">
        <v>16047486.25</v>
      </c>
      <c r="BN46" s="54">
        <v>0</v>
      </c>
      <c r="BO46" s="54">
        <v>0</v>
      </c>
      <c r="BP46" s="54">
        <v>0</v>
      </c>
      <c r="BQ46" s="54">
        <v>0</v>
      </c>
      <c r="BR46" s="52">
        <v>0</v>
      </c>
      <c r="BS46" s="54">
        <v>0</v>
      </c>
      <c r="BT46" s="36">
        <f t="shared" ref="BT46" si="17">SUM(BT41:BT45)</f>
        <v>0</v>
      </c>
      <c r="BU46" s="54">
        <f>SUM(BU41:BU45)</f>
        <v>44125801.520000003</v>
      </c>
      <c r="BV46" s="54">
        <f t="shared" ref="BV46:BW46" si="18">SUM(BV41:BV45)</f>
        <v>0</v>
      </c>
      <c r="BW46" s="55">
        <f t="shared" si="18"/>
        <v>16425827.470000001</v>
      </c>
    </row>
    <row r="47" spans="1:75" x14ac:dyDescent="0.25">
      <c r="A47" s="49"/>
      <c r="B47" s="58"/>
      <c r="C47" s="53"/>
      <c r="D47" s="36"/>
      <c r="E47" s="36"/>
      <c r="F47" s="53"/>
      <c r="G47" s="36"/>
      <c r="H47" s="36"/>
      <c r="I47" s="53"/>
      <c r="J47" s="36"/>
      <c r="K47" s="36"/>
      <c r="L47" s="53"/>
      <c r="M47" s="36"/>
      <c r="N47" s="36"/>
      <c r="O47" s="53"/>
      <c r="P47" s="36"/>
      <c r="Q47" s="36"/>
      <c r="R47" s="53"/>
      <c r="S47" s="36"/>
      <c r="T47" s="36"/>
      <c r="U47" s="53"/>
      <c r="V47" s="36"/>
      <c r="W47" s="36"/>
      <c r="X47" s="53"/>
      <c r="Y47" s="36"/>
      <c r="Z47" s="36"/>
      <c r="AA47" s="53"/>
      <c r="AB47" s="36"/>
      <c r="AC47" s="36"/>
      <c r="AD47" s="53"/>
      <c r="AE47" s="36"/>
      <c r="AF47" s="36"/>
      <c r="AG47" s="36"/>
      <c r="AH47" s="36"/>
      <c r="AI47" s="53"/>
      <c r="AJ47" s="36"/>
      <c r="AK47" s="36"/>
      <c r="AL47" s="36"/>
      <c r="AM47" s="53"/>
      <c r="AN47" s="36"/>
      <c r="AO47" s="36"/>
      <c r="AP47" s="53"/>
      <c r="AQ47" s="36"/>
      <c r="AR47" s="36"/>
      <c r="AS47" s="53"/>
      <c r="AT47" s="36"/>
      <c r="AU47" s="36"/>
      <c r="AV47" s="53"/>
      <c r="AW47" s="36"/>
      <c r="AX47" s="36"/>
      <c r="AY47" s="53"/>
      <c r="AZ47" s="36"/>
      <c r="BA47" s="36"/>
      <c r="BB47" s="53"/>
      <c r="BC47" s="36"/>
      <c r="BD47" s="36"/>
      <c r="BE47" s="53"/>
      <c r="BF47" s="36"/>
      <c r="BG47" s="36"/>
      <c r="BH47" s="53"/>
      <c r="BI47" s="36"/>
      <c r="BJ47" s="36"/>
      <c r="BK47" s="53"/>
      <c r="BL47" s="36"/>
      <c r="BM47" s="36"/>
      <c r="BN47" s="53"/>
      <c r="BO47" s="36"/>
      <c r="BP47" s="36"/>
      <c r="BQ47" s="53"/>
      <c r="BR47" s="52"/>
      <c r="BS47" s="36"/>
      <c r="BT47" s="36"/>
      <c r="BU47" s="53"/>
      <c r="BV47" s="36"/>
      <c r="BW47" s="36">
        <f t="shared" si="10"/>
        <v>0</v>
      </c>
    </row>
    <row r="48" spans="1:75" x14ac:dyDescent="0.25">
      <c r="A48" s="49"/>
      <c r="B48" s="56" t="s">
        <v>33</v>
      </c>
      <c r="C48" s="53"/>
      <c r="D48" s="36"/>
      <c r="E48" s="36"/>
      <c r="F48" s="53"/>
      <c r="G48" s="36"/>
      <c r="H48" s="36"/>
      <c r="I48" s="53"/>
      <c r="J48" s="36"/>
      <c r="K48" s="36"/>
      <c r="L48" s="53"/>
      <c r="M48" s="36"/>
      <c r="N48" s="36"/>
      <c r="O48" s="53"/>
      <c r="P48" s="36"/>
      <c r="Q48" s="36"/>
      <c r="R48" s="53"/>
      <c r="S48" s="36"/>
      <c r="T48" s="36"/>
      <c r="U48" s="53"/>
      <c r="V48" s="36"/>
      <c r="W48" s="36"/>
      <c r="X48" s="53"/>
      <c r="Y48" s="36"/>
      <c r="Z48" s="36"/>
      <c r="AA48" s="53"/>
      <c r="AB48" s="36"/>
      <c r="AC48" s="36"/>
      <c r="AD48" s="53"/>
      <c r="AE48" s="36"/>
      <c r="AF48" s="36"/>
      <c r="AG48" s="36"/>
      <c r="AH48" s="36"/>
      <c r="AI48" s="36"/>
      <c r="AJ48" s="36"/>
      <c r="AK48" s="36"/>
      <c r="AL48" s="36"/>
      <c r="AM48" s="53"/>
      <c r="AN48" s="36"/>
      <c r="AO48" s="36"/>
      <c r="AP48" s="53"/>
      <c r="AQ48" s="36"/>
      <c r="AR48" s="36"/>
      <c r="AS48" s="53"/>
      <c r="AT48" s="36"/>
      <c r="AU48" s="36"/>
      <c r="AV48" s="53"/>
      <c r="AW48" s="36"/>
      <c r="AX48" s="36"/>
      <c r="AY48" s="53"/>
      <c r="AZ48" s="36"/>
      <c r="BA48" s="36"/>
      <c r="BB48" s="53"/>
      <c r="BC48" s="36"/>
      <c r="BD48" s="36"/>
      <c r="BE48" s="53"/>
      <c r="BF48" s="36"/>
      <c r="BG48" s="36"/>
      <c r="BH48" s="53"/>
      <c r="BI48" s="36"/>
      <c r="BJ48" s="36"/>
      <c r="BK48" s="53"/>
      <c r="BL48" s="36"/>
      <c r="BM48" s="36"/>
      <c r="BN48" s="53"/>
      <c r="BO48" s="36"/>
      <c r="BP48" s="36"/>
      <c r="BQ48" s="53"/>
      <c r="BR48" s="52"/>
      <c r="BS48" s="36"/>
      <c r="BT48" s="36"/>
      <c r="BU48" s="53"/>
      <c r="BV48" s="36"/>
      <c r="BW48" s="36">
        <f t="shared" si="10"/>
        <v>0</v>
      </c>
    </row>
    <row r="49" spans="1:75" ht="24.75" x14ac:dyDescent="0.25">
      <c r="A49" s="49">
        <v>501</v>
      </c>
      <c r="B49" s="58" t="s">
        <v>34</v>
      </c>
      <c r="C49" s="51">
        <v>0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0</v>
      </c>
      <c r="AP49" s="51">
        <v>0</v>
      </c>
      <c r="AQ49" s="51">
        <v>0</v>
      </c>
      <c r="AR49" s="51">
        <v>0</v>
      </c>
      <c r="AS49" s="51">
        <v>0</v>
      </c>
      <c r="AT49" s="51">
        <v>0</v>
      </c>
      <c r="AU49" s="51">
        <v>0</v>
      </c>
      <c r="AV49" s="51">
        <v>0</v>
      </c>
      <c r="AW49" s="51">
        <v>0</v>
      </c>
      <c r="AX49" s="51">
        <v>0</v>
      </c>
      <c r="AY49" s="51">
        <v>0</v>
      </c>
      <c r="AZ49" s="51">
        <v>0</v>
      </c>
      <c r="BA49" s="51">
        <v>0</v>
      </c>
      <c r="BB49" s="51">
        <v>0</v>
      </c>
      <c r="BC49" s="51">
        <v>0</v>
      </c>
      <c r="BD49" s="51">
        <v>0</v>
      </c>
      <c r="BE49" s="51">
        <v>0</v>
      </c>
      <c r="BF49" s="51">
        <v>0</v>
      </c>
      <c r="BG49" s="51">
        <v>0</v>
      </c>
      <c r="BH49" s="51">
        <v>0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  <c r="BO49" s="51">
        <v>0</v>
      </c>
      <c r="BP49" s="51">
        <v>0</v>
      </c>
      <c r="BQ49" s="51">
        <v>0</v>
      </c>
      <c r="BR49" s="52">
        <v>0</v>
      </c>
      <c r="BS49" s="51">
        <v>0</v>
      </c>
      <c r="BT49" s="36">
        <v>0</v>
      </c>
      <c r="BU49" s="53">
        <f t="shared" si="11"/>
        <v>0</v>
      </c>
      <c r="BV49" s="53">
        <v>0</v>
      </c>
      <c r="BW49" s="36">
        <f t="shared" si="10"/>
        <v>0</v>
      </c>
    </row>
    <row r="50" spans="1:75" s="4" customFormat="1" x14ac:dyDescent="0.25">
      <c r="A50" s="44">
        <v>500</v>
      </c>
      <c r="B50" s="56" t="s">
        <v>35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0</v>
      </c>
      <c r="AG50" s="54">
        <v>0</v>
      </c>
      <c r="AH50" s="55">
        <v>0</v>
      </c>
      <c r="AI50" s="54">
        <v>0</v>
      </c>
      <c r="AJ50" s="55">
        <v>0</v>
      </c>
      <c r="AK50" s="55">
        <v>0</v>
      </c>
      <c r="AL50" s="54">
        <v>0</v>
      </c>
      <c r="AM50" s="54">
        <v>0</v>
      </c>
      <c r="AN50" s="54">
        <v>0</v>
      </c>
      <c r="AO50" s="54">
        <v>0</v>
      </c>
      <c r="AP50" s="54">
        <v>0</v>
      </c>
      <c r="AQ50" s="54">
        <v>0</v>
      </c>
      <c r="AR50" s="54">
        <v>0</v>
      </c>
      <c r="AS50" s="54">
        <v>0</v>
      </c>
      <c r="AT50" s="54">
        <v>0</v>
      </c>
      <c r="AU50" s="54">
        <v>0</v>
      </c>
      <c r="AV50" s="54">
        <v>0</v>
      </c>
      <c r="AW50" s="54">
        <v>0</v>
      </c>
      <c r="AX50" s="54">
        <v>0</v>
      </c>
      <c r="AY50" s="54">
        <v>0</v>
      </c>
      <c r="AZ50" s="54">
        <v>0</v>
      </c>
      <c r="BA50" s="54">
        <v>0</v>
      </c>
      <c r="BB50" s="54">
        <v>0</v>
      </c>
      <c r="BC50" s="54">
        <v>0</v>
      </c>
      <c r="BD50" s="54">
        <v>0</v>
      </c>
      <c r="BE50" s="54">
        <v>0</v>
      </c>
      <c r="BF50" s="55">
        <v>0</v>
      </c>
      <c r="BG50" s="55">
        <v>0</v>
      </c>
      <c r="BH50" s="54">
        <v>0</v>
      </c>
      <c r="BI50" s="54">
        <v>0</v>
      </c>
      <c r="BJ50" s="54">
        <v>0</v>
      </c>
      <c r="BK50" s="54">
        <v>0</v>
      </c>
      <c r="BL50" s="54">
        <v>0</v>
      </c>
      <c r="BM50" s="54">
        <v>0</v>
      </c>
      <c r="BN50" s="54">
        <v>0</v>
      </c>
      <c r="BO50" s="54">
        <v>0</v>
      </c>
      <c r="BP50" s="55">
        <v>0</v>
      </c>
      <c r="BQ50" s="54">
        <v>0</v>
      </c>
      <c r="BR50" s="52"/>
      <c r="BS50" s="55">
        <v>0</v>
      </c>
      <c r="BT50" s="36"/>
      <c r="BU50" s="54">
        <f t="shared" si="11"/>
        <v>0</v>
      </c>
      <c r="BV50" s="54">
        <v>0</v>
      </c>
      <c r="BW50" s="55">
        <f t="shared" si="10"/>
        <v>0</v>
      </c>
    </row>
    <row r="51" spans="1:75" x14ac:dyDescent="0.25">
      <c r="A51" s="49"/>
      <c r="B51" s="58"/>
      <c r="C51" s="53"/>
      <c r="D51" s="36"/>
      <c r="E51" s="36"/>
      <c r="F51" s="53"/>
      <c r="G51" s="36"/>
      <c r="H51" s="36"/>
      <c r="I51" s="53"/>
      <c r="J51" s="36"/>
      <c r="K51" s="36"/>
      <c r="L51" s="53"/>
      <c r="M51" s="36"/>
      <c r="N51" s="36"/>
      <c r="O51" s="53"/>
      <c r="P51" s="36"/>
      <c r="Q51" s="36"/>
      <c r="R51" s="53"/>
      <c r="S51" s="36"/>
      <c r="T51" s="36"/>
      <c r="U51" s="53"/>
      <c r="V51" s="36"/>
      <c r="W51" s="36"/>
      <c r="X51" s="53"/>
      <c r="Y51" s="36"/>
      <c r="Z51" s="36"/>
      <c r="AA51" s="53"/>
      <c r="AB51" s="36"/>
      <c r="AC51" s="36"/>
      <c r="AD51" s="53"/>
      <c r="AE51" s="36"/>
      <c r="AF51" s="36"/>
      <c r="AG51" s="36"/>
      <c r="AH51" s="36"/>
      <c r="AI51" s="36"/>
      <c r="AJ51" s="36"/>
      <c r="AK51" s="36"/>
      <c r="AL51" s="36"/>
      <c r="AM51" s="53"/>
      <c r="AN51" s="36"/>
      <c r="AO51" s="36"/>
      <c r="AP51" s="53"/>
      <c r="AQ51" s="36"/>
      <c r="AR51" s="36"/>
      <c r="AS51" s="53"/>
      <c r="AT51" s="36"/>
      <c r="AU51" s="36"/>
      <c r="AV51" s="53"/>
      <c r="AW51" s="36"/>
      <c r="AX51" s="36"/>
      <c r="AY51" s="53"/>
      <c r="AZ51" s="36"/>
      <c r="BA51" s="36"/>
      <c r="BB51" s="53"/>
      <c r="BC51" s="36"/>
      <c r="BD51" s="36"/>
      <c r="BE51" s="53"/>
      <c r="BF51" s="36"/>
      <c r="BG51" s="36"/>
      <c r="BH51" s="53"/>
      <c r="BI51" s="36"/>
      <c r="BJ51" s="36"/>
      <c r="BK51" s="53"/>
      <c r="BL51" s="36"/>
      <c r="BM51" s="36"/>
      <c r="BN51" s="53"/>
      <c r="BO51" s="36"/>
      <c r="BP51" s="36"/>
      <c r="BQ51" s="53"/>
      <c r="BR51" s="52"/>
      <c r="BS51" s="36"/>
      <c r="BT51" s="57"/>
      <c r="BU51" s="53"/>
      <c r="BV51" s="36"/>
      <c r="BW51" s="36">
        <f t="shared" si="10"/>
        <v>0</v>
      </c>
    </row>
    <row r="52" spans="1:75" x14ac:dyDescent="0.25">
      <c r="A52" s="49"/>
      <c r="B52" s="56" t="s">
        <v>36</v>
      </c>
      <c r="C52" s="53"/>
      <c r="D52" s="36"/>
      <c r="E52" s="36"/>
      <c r="F52" s="53"/>
      <c r="G52" s="36"/>
      <c r="H52" s="36"/>
      <c r="I52" s="53"/>
      <c r="J52" s="36"/>
      <c r="K52" s="36"/>
      <c r="L52" s="53"/>
      <c r="M52" s="36"/>
      <c r="N52" s="36"/>
      <c r="O52" s="53"/>
      <c r="P52" s="36"/>
      <c r="Q52" s="36"/>
      <c r="R52" s="53"/>
      <c r="S52" s="36"/>
      <c r="T52" s="36"/>
      <c r="U52" s="53"/>
      <c r="V52" s="36"/>
      <c r="W52" s="36"/>
      <c r="X52" s="53"/>
      <c r="Y52" s="36"/>
      <c r="Z52" s="36"/>
      <c r="AA52" s="53"/>
      <c r="AB52" s="36"/>
      <c r="AC52" s="36"/>
      <c r="AD52" s="53"/>
      <c r="AE52" s="36"/>
      <c r="AF52" s="36"/>
      <c r="AG52" s="36"/>
      <c r="AH52" s="36"/>
      <c r="AI52" s="36"/>
      <c r="AJ52" s="36"/>
      <c r="AK52" s="36"/>
      <c r="AL52" s="36"/>
      <c r="AM52" s="53"/>
      <c r="AN52" s="36"/>
      <c r="AO52" s="36"/>
      <c r="AP52" s="53"/>
      <c r="AQ52" s="36"/>
      <c r="AR52" s="36"/>
      <c r="AS52" s="53"/>
      <c r="AT52" s="36"/>
      <c r="AU52" s="36"/>
      <c r="AV52" s="53"/>
      <c r="AW52" s="36"/>
      <c r="AX52" s="36"/>
      <c r="AY52" s="53"/>
      <c r="AZ52" s="36"/>
      <c r="BA52" s="36"/>
      <c r="BB52" s="53"/>
      <c r="BC52" s="36"/>
      <c r="BD52" s="36"/>
      <c r="BE52" s="53"/>
      <c r="BF52" s="36"/>
      <c r="BG52" s="36"/>
      <c r="BH52" s="53"/>
      <c r="BI52" s="36"/>
      <c r="BJ52" s="36"/>
      <c r="BK52" s="53"/>
      <c r="BL52" s="36"/>
      <c r="BM52" s="36"/>
      <c r="BN52" s="53"/>
      <c r="BO52" s="36"/>
      <c r="BP52" s="36"/>
      <c r="BQ52" s="53"/>
      <c r="BR52" s="52"/>
      <c r="BS52" s="36"/>
      <c r="BT52" s="57"/>
      <c r="BU52" s="53"/>
      <c r="BV52" s="36"/>
      <c r="BW52" s="36">
        <f t="shared" si="10"/>
        <v>0</v>
      </c>
    </row>
    <row r="53" spans="1:75" x14ac:dyDescent="0.25">
      <c r="A53" s="49">
        <v>701</v>
      </c>
      <c r="B53" s="58" t="s">
        <v>38</v>
      </c>
      <c r="C53" s="51"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1">
        <v>0</v>
      </c>
      <c r="AE53" s="51">
        <v>0</v>
      </c>
      <c r="AF53" s="51">
        <v>0</v>
      </c>
      <c r="AG53" s="51">
        <v>0</v>
      </c>
      <c r="AH53" s="51">
        <v>0</v>
      </c>
      <c r="AI53" s="51">
        <v>0</v>
      </c>
      <c r="AJ53" s="51">
        <v>0</v>
      </c>
      <c r="AK53" s="51">
        <v>0</v>
      </c>
      <c r="AL53" s="51">
        <v>0</v>
      </c>
      <c r="AM53" s="51">
        <v>0</v>
      </c>
      <c r="AN53" s="51">
        <v>0</v>
      </c>
      <c r="AO53" s="51">
        <v>0</v>
      </c>
      <c r="AP53" s="51">
        <v>0</v>
      </c>
      <c r="AQ53" s="51">
        <v>0</v>
      </c>
      <c r="AR53" s="51">
        <v>0</v>
      </c>
      <c r="AS53" s="51">
        <v>0</v>
      </c>
      <c r="AT53" s="51">
        <v>0</v>
      </c>
      <c r="AU53" s="51">
        <v>0</v>
      </c>
      <c r="AV53" s="51">
        <v>0</v>
      </c>
      <c r="AW53" s="51">
        <v>0</v>
      </c>
      <c r="AX53" s="51">
        <v>0</v>
      </c>
      <c r="AY53" s="51">
        <v>0</v>
      </c>
      <c r="AZ53" s="51">
        <v>0</v>
      </c>
      <c r="BA53" s="51">
        <v>0</v>
      </c>
      <c r="BB53" s="51">
        <v>0</v>
      </c>
      <c r="BC53" s="51">
        <v>0</v>
      </c>
      <c r="BD53" s="51">
        <v>0</v>
      </c>
      <c r="BE53" s="51">
        <v>0</v>
      </c>
      <c r="BF53" s="51">
        <v>0</v>
      </c>
      <c r="BG53" s="51">
        <v>0</v>
      </c>
      <c r="BH53" s="51">
        <v>0</v>
      </c>
      <c r="BI53" s="51">
        <v>0</v>
      </c>
      <c r="BJ53" s="51">
        <v>0</v>
      </c>
      <c r="BK53" s="51">
        <v>0</v>
      </c>
      <c r="BL53" s="51">
        <v>0</v>
      </c>
      <c r="BM53" s="51">
        <v>0</v>
      </c>
      <c r="BN53" s="51">
        <v>0</v>
      </c>
      <c r="BO53" s="51">
        <v>0</v>
      </c>
      <c r="BP53" s="51">
        <v>0</v>
      </c>
      <c r="BQ53" s="51">
        <v>1092230000</v>
      </c>
      <c r="BR53" s="52">
        <v>0</v>
      </c>
      <c r="BS53" s="51">
        <v>921256972.89999998</v>
      </c>
      <c r="BT53" s="36">
        <v>0</v>
      </c>
      <c r="BU53" s="53">
        <f t="shared" si="11"/>
        <v>1092230000</v>
      </c>
      <c r="BV53" s="36"/>
      <c r="BW53" s="36">
        <f t="shared" si="10"/>
        <v>921256972.89999998</v>
      </c>
    </row>
    <row r="54" spans="1:75" x14ac:dyDescent="0.25">
      <c r="A54" s="49">
        <v>702</v>
      </c>
      <c r="B54" s="58" t="s">
        <v>39</v>
      </c>
      <c r="C54" s="51">
        <v>0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1">
        <v>0</v>
      </c>
      <c r="AG54" s="51">
        <v>0</v>
      </c>
      <c r="AH54" s="51">
        <v>0</v>
      </c>
      <c r="AI54" s="51">
        <v>0</v>
      </c>
      <c r="AJ54" s="51">
        <v>0</v>
      </c>
      <c r="AK54" s="51">
        <v>0</v>
      </c>
      <c r="AL54" s="51">
        <v>0</v>
      </c>
      <c r="AM54" s="51">
        <v>0</v>
      </c>
      <c r="AN54" s="51">
        <v>0</v>
      </c>
      <c r="AO54" s="51">
        <v>0</v>
      </c>
      <c r="AP54" s="51">
        <v>0</v>
      </c>
      <c r="AQ54" s="51">
        <v>0</v>
      </c>
      <c r="AR54" s="51">
        <v>0</v>
      </c>
      <c r="AS54" s="51">
        <v>0</v>
      </c>
      <c r="AT54" s="51">
        <v>0</v>
      </c>
      <c r="AU54" s="51">
        <v>0</v>
      </c>
      <c r="AV54" s="51">
        <v>0</v>
      </c>
      <c r="AW54" s="51"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1">
        <v>0</v>
      </c>
      <c r="BD54" s="51">
        <v>0</v>
      </c>
      <c r="BE54" s="51">
        <v>0</v>
      </c>
      <c r="BF54" s="51">
        <v>0</v>
      </c>
      <c r="BG54" s="51">
        <v>0</v>
      </c>
      <c r="BH54" s="51">
        <v>0</v>
      </c>
      <c r="BI54" s="51">
        <v>0</v>
      </c>
      <c r="BJ54" s="51">
        <v>0</v>
      </c>
      <c r="BK54" s="51">
        <v>0</v>
      </c>
      <c r="BL54" s="51">
        <v>0</v>
      </c>
      <c r="BM54" s="51">
        <v>0</v>
      </c>
      <c r="BN54" s="51">
        <v>0</v>
      </c>
      <c r="BO54" s="51">
        <v>0</v>
      </c>
      <c r="BP54" s="51">
        <v>0</v>
      </c>
      <c r="BQ54" s="51">
        <v>1395000</v>
      </c>
      <c r="BR54" s="52">
        <v>0</v>
      </c>
      <c r="BS54" s="51">
        <v>2328328.33</v>
      </c>
      <c r="BT54" s="36">
        <v>0</v>
      </c>
      <c r="BU54" s="53">
        <f t="shared" si="11"/>
        <v>1395000</v>
      </c>
      <c r="BV54" s="53">
        <f t="shared" ref="BV54" si="19">D54+J54+M54+P54+S54+V54+Y54+AB54+AE54+AH54+AK54+AN54+AQ54+AT54+AW54+AZ54+BC54+BF54+BI54+BL54+BO54+BR54</f>
        <v>0</v>
      </c>
      <c r="BW54" s="36">
        <f t="shared" si="10"/>
        <v>2328328.33</v>
      </c>
    </row>
    <row r="55" spans="1:75" s="4" customFormat="1" x14ac:dyDescent="0.25">
      <c r="A55" s="44">
        <v>700</v>
      </c>
      <c r="B55" s="45" t="s">
        <v>37</v>
      </c>
      <c r="C55" s="54">
        <v>0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v>0</v>
      </c>
      <c r="AA55" s="54">
        <v>0</v>
      </c>
      <c r="AB55" s="54">
        <v>0</v>
      </c>
      <c r="AC55" s="54">
        <v>0</v>
      </c>
      <c r="AD55" s="54">
        <v>0</v>
      </c>
      <c r="AE55" s="54">
        <v>0</v>
      </c>
      <c r="AF55" s="54">
        <v>0</v>
      </c>
      <c r="AG55" s="54">
        <v>0</v>
      </c>
      <c r="AH55" s="55">
        <v>0</v>
      </c>
      <c r="AI55" s="54">
        <v>0</v>
      </c>
      <c r="AJ55" s="55">
        <v>0</v>
      </c>
      <c r="AK55" s="55">
        <v>0</v>
      </c>
      <c r="AL55" s="54">
        <v>0</v>
      </c>
      <c r="AM55" s="54">
        <v>0</v>
      </c>
      <c r="AN55" s="54">
        <v>0</v>
      </c>
      <c r="AO55" s="54">
        <v>0</v>
      </c>
      <c r="AP55" s="54">
        <v>0</v>
      </c>
      <c r="AQ55" s="54">
        <v>0</v>
      </c>
      <c r="AR55" s="54">
        <v>0</v>
      </c>
      <c r="AS55" s="54">
        <v>0</v>
      </c>
      <c r="AT55" s="54">
        <v>0</v>
      </c>
      <c r="AU55" s="54">
        <v>0</v>
      </c>
      <c r="AV55" s="54">
        <v>0</v>
      </c>
      <c r="AW55" s="54">
        <v>0</v>
      </c>
      <c r="AX55" s="54">
        <v>0</v>
      </c>
      <c r="AY55" s="54">
        <v>0</v>
      </c>
      <c r="AZ55" s="54">
        <v>0</v>
      </c>
      <c r="BA55" s="54">
        <v>0</v>
      </c>
      <c r="BB55" s="54">
        <v>0</v>
      </c>
      <c r="BC55" s="54">
        <v>0</v>
      </c>
      <c r="BD55" s="54">
        <v>0</v>
      </c>
      <c r="BE55" s="54">
        <v>0</v>
      </c>
      <c r="BF55" s="55">
        <v>0</v>
      </c>
      <c r="BG55" s="55">
        <v>0</v>
      </c>
      <c r="BH55" s="54">
        <v>0</v>
      </c>
      <c r="BI55" s="54">
        <v>0</v>
      </c>
      <c r="BJ55" s="54">
        <v>0</v>
      </c>
      <c r="BK55" s="54">
        <v>0</v>
      </c>
      <c r="BL55" s="54">
        <v>0</v>
      </c>
      <c r="BM55" s="54">
        <v>0</v>
      </c>
      <c r="BN55" s="54">
        <v>0</v>
      </c>
      <c r="BO55" s="54">
        <v>0</v>
      </c>
      <c r="BP55" s="55">
        <v>0</v>
      </c>
      <c r="BQ55" s="54">
        <v>1093625000</v>
      </c>
      <c r="BR55" s="52"/>
      <c r="BS55" s="54">
        <v>923585301.23000002</v>
      </c>
      <c r="BT55" s="54"/>
      <c r="BU55" s="54">
        <f t="shared" si="11"/>
        <v>1093625000</v>
      </c>
      <c r="BV55" s="54">
        <f t="shared" ref="BV55" si="20">SUM(BV53:BV54)</f>
        <v>0</v>
      </c>
      <c r="BW55" s="55">
        <f t="shared" si="10"/>
        <v>923585301.23000002</v>
      </c>
    </row>
    <row r="56" spans="1:75" x14ac:dyDescent="0.25">
      <c r="A56" s="59"/>
      <c r="B56" s="60"/>
      <c r="C56" s="61"/>
      <c r="D56" s="62"/>
      <c r="E56" s="62"/>
      <c r="F56" s="61"/>
      <c r="G56" s="62"/>
      <c r="H56" s="62"/>
      <c r="I56" s="61"/>
      <c r="J56" s="62"/>
      <c r="K56" s="62"/>
      <c r="L56" s="61"/>
      <c r="M56" s="62"/>
      <c r="N56" s="62"/>
      <c r="O56" s="61"/>
      <c r="P56" s="62"/>
      <c r="Q56" s="62"/>
      <c r="R56" s="61"/>
      <c r="S56" s="62"/>
      <c r="T56" s="62"/>
      <c r="U56" s="61"/>
      <c r="V56" s="62"/>
      <c r="W56" s="62"/>
      <c r="X56" s="61"/>
      <c r="Y56" s="62"/>
      <c r="Z56" s="62"/>
      <c r="AA56" s="61"/>
      <c r="AB56" s="62"/>
      <c r="AC56" s="62"/>
      <c r="AD56" s="61"/>
      <c r="AE56" s="62"/>
      <c r="AF56" s="62"/>
      <c r="AG56" s="62"/>
      <c r="AH56" s="62"/>
      <c r="AI56" s="62"/>
      <c r="AJ56" s="62"/>
      <c r="AK56" s="62"/>
      <c r="AL56" s="62"/>
      <c r="AM56" s="61"/>
      <c r="AN56" s="62"/>
      <c r="AO56" s="62"/>
      <c r="AP56" s="61"/>
      <c r="AQ56" s="62"/>
      <c r="AR56" s="62"/>
      <c r="AS56" s="61"/>
      <c r="AT56" s="62"/>
      <c r="AU56" s="62"/>
      <c r="AV56" s="61"/>
      <c r="AW56" s="62"/>
      <c r="AX56" s="62"/>
      <c r="AY56" s="61"/>
      <c r="AZ56" s="62"/>
      <c r="BA56" s="62"/>
      <c r="BB56" s="61"/>
      <c r="BC56" s="62"/>
      <c r="BD56" s="62"/>
      <c r="BE56" s="61"/>
      <c r="BF56" s="62"/>
      <c r="BG56" s="62"/>
      <c r="BH56" s="61"/>
      <c r="BI56" s="62"/>
      <c r="BJ56" s="62"/>
      <c r="BK56" s="61"/>
      <c r="BL56" s="62"/>
      <c r="BM56" s="62"/>
      <c r="BN56" s="61"/>
      <c r="BO56" s="62"/>
      <c r="BP56" s="62"/>
      <c r="BQ56" s="61"/>
      <c r="BR56" s="63"/>
      <c r="BS56" s="62"/>
      <c r="BT56" s="64"/>
      <c r="BU56" s="61"/>
      <c r="BV56" s="62"/>
      <c r="BW56" s="62"/>
    </row>
    <row r="57" spans="1:75" s="1" customFormat="1" ht="29.25" customHeight="1" x14ac:dyDescent="0.2">
      <c r="A57" s="65"/>
      <c r="B57" s="66" t="s">
        <v>90</v>
      </c>
      <c r="C57" s="67">
        <f>SUM(C23+C31+C38+C46+C50+C55)</f>
        <v>232738935.39999998</v>
      </c>
      <c r="D57" s="67">
        <f t="shared" ref="D57:BO57" si="21">SUM(D23+D31+D38+D46+D50+D55)</f>
        <v>2457405.96</v>
      </c>
      <c r="E57" s="67">
        <f t="shared" si="21"/>
        <v>227480627.55000001</v>
      </c>
      <c r="F57" s="67">
        <f t="shared" si="21"/>
        <v>0</v>
      </c>
      <c r="G57" s="67">
        <f t="shared" si="21"/>
        <v>0</v>
      </c>
      <c r="H57" s="67">
        <f t="shared" si="21"/>
        <v>0</v>
      </c>
      <c r="I57" s="67">
        <f t="shared" si="21"/>
        <v>283402.28999999998</v>
      </c>
      <c r="J57" s="67">
        <f t="shared" si="21"/>
        <v>0</v>
      </c>
      <c r="K57" s="67">
        <f t="shared" si="21"/>
        <v>382020.6</v>
      </c>
      <c r="L57" s="67">
        <f t="shared" si="21"/>
        <v>35905180.119999997</v>
      </c>
      <c r="M57" s="67">
        <f t="shared" si="21"/>
        <v>58268.2</v>
      </c>
      <c r="N57" s="67">
        <f t="shared" si="21"/>
        <v>39075435.670000002</v>
      </c>
      <c r="O57" s="67">
        <f t="shared" si="21"/>
        <v>21550142.880000003</v>
      </c>
      <c r="P57" s="67">
        <f t="shared" si="21"/>
        <v>750000</v>
      </c>
      <c r="Q57" s="67">
        <f t="shared" si="21"/>
        <v>17644706.98</v>
      </c>
      <c r="R57" s="67">
        <f t="shared" si="21"/>
        <v>3267820.54</v>
      </c>
      <c r="S57" s="67">
        <f t="shared" si="21"/>
        <v>0</v>
      </c>
      <c r="T57" s="67">
        <f t="shared" si="21"/>
        <v>3395157.9</v>
      </c>
      <c r="U57" s="67">
        <f t="shared" si="21"/>
        <v>10575943.860000001</v>
      </c>
      <c r="V57" s="67">
        <f t="shared" si="21"/>
        <v>3000</v>
      </c>
      <c r="W57" s="67">
        <f t="shared" si="21"/>
        <v>10622301.75</v>
      </c>
      <c r="X57" s="67">
        <f t="shared" si="21"/>
        <v>27142485.020000003</v>
      </c>
      <c r="Y57" s="67">
        <f t="shared" si="21"/>
        <v>174349.56</v>
      </c>
      <c r="Z57" s="67">
        <f t="shared" si="21"/>
        <v>28082615.919999998</v>
      </c>
      <c r="AA57" s="67">
        <f t="shared" si="21"/>
        <v>36426639.140000001</v>
      </c>
      <c r="AB57" s="67">
        <f t="shared" si="21"/>
        <v>150158.43000000002</v>
      </c>
      <c r="AC57" s="67">
        <f t="shared" si="21"/>
        <v>45833761.769999996</v>
      </c>
      <c r="AD57" s="67">
        <f t="shared" si="21"/>
        <v>146608691.25999999</v>
      </c>
      <c r="AE57" s="67">
        <f t="shared" si="21"/>
        <v>1930730</v>
      </c>
      <c r="AF57" s="67">
        <f t="shared" si="21"/>
        <v>173336855.99000001</v>
      </c>
      <c r="AG57" s="67">
        <f t="shared" si="21"/>
        <v>16255871.740000002</v>
      </c>
      <c r="AH57" s="67">
        <f t="shared" si="21"/>
        <v>169367.2</v>
      </c>
      <c r="AI57" s="67">
        <f t="shared" si="21"/>
        <v>17325504.789999999</v>
      </c>
      <c r="AJ57" s="67">
        <f t="shared" si="21"/>
        <v>45742597.359999999</v>
      </c>
      <c r="AK57" s="67">
        <f t="shared" si="21"/>
        <v>186900.84</v>
      </c>
      <c r="AL57" s="67">
        <f t="shared" si="21"/>
        <v>68234331.859999999</v>
      </c>
      <c r="AM57" s="67">
        <f t="shared" si="21"/>
        <v>1850434057.4399998</v>
      </c>
      <c r="AN57" s="67">
        <f t="shared" si="21"/>
        <v>557494.81000000006</v>
      </c>
      <c r="AO57" s="67">
        <f t="shared" si="21"/>
        <v>1949404663.3299999</v>
      </c>
      <c r="AP57" s="67">
        <f t="shared" si="21"/>
        <v>40060563.359999999</v>
      </c>
      <c r="AQ57" s="67">
        <f t="shared" si="21"/>
        <v>0</v>
      </c>
      <c r="AR57" s="67">
        <f t="shared" si="21"/>
        <v>53729449.990000002</v>
      </c>
      <c r="AS57" s="67">
        <f t="shared" si="21"/>
        <v>37636511.899999999</v>
      </c>
      <c r="AT57" s="67">
        <f t="shared" si="21"/>
        <v>542824.19999999995</v>
      </c>
      <c r="AU57" s="67">
        <f t="shared" si="21"/>
        <v>40493432.07</v>
      </c>
      <c r="AV57" s="67">
        <f t="shared" si="21"/>
        <v>73213016.560000002</v>
      </c>
      <c r="AW57" s="67">
        <f t="shared" si="21"/>
        <v>103850.17</v>
      </c>
      <c r="AX57" s="67">
        <f t="shared" si="21"/>
        <v>54362302.450000003</v>
      </c>
      <c r="AY57" s="67">
        <f t="shared" si="21"/>
        <v>9022739.5</v>
      </c>
      <c r="AZ57" s="67">
        <f t="shared" si="21"/>
        <v>0</v>
      </c>
      <c r="BA57" s="67">
        <f t="shared" si="21"/>
        <v>9561139.9000000004</v>
      </c>
      <c r="BB57" s="67">
        <f t="shared" si="21"/>
        <v>2526177.63</v>
      </c>
      <c r="BC57" s="67">
        <f t="shared" si="21"/>
        <v>0</v>
      </c>
      <c r="BD57" s="67">
        <f t="shared" si="21"/>
        <v>2557333.4499999997</v>
      </c>
      <c r="BE57" s="67">
        <f t="shared" si="21"/>
        <v>1234558.5900000001</v>
      </c>
      <c r="BF57" s="67">
        <f t="shared" si="21"/>
        <v>0</v>
      </c>
      <c r="BG57" s="67">
        <f t="shared" si="21"/>
        <v>1901115.14</v>
      </c>
      <c r="BH57" s="67">
        <f t="shared" si="21"/>
        <v>72205879.359999999</v>
      </c>
      <c r="BI57" s="67">
        <f t="shared" si="21"/>
        <v>0</v>
      </c>
      <c r="BJ57" s="67">
        <f t="shared" si="21"/>
        <v>295133221.97000003</v>
      </c>
      <c r="BK57" s="67">
        <f t="shared" si="21"/>
        <v>59586023.829999998</v>
      </c>
      <c r="BL57" s="67">
        <f t="shared" si="21"/>
        <v>0</v>
      </c>
      <c r="BM57" s="67">
        <f t="shared" si="21"/>
        <v>59586023.829999998</v>
      </c>
      <c r="BN57" s="67">
        <f t="shared" si="21"/>
        <v>0</v>
      </c>
      <c r="BO57" s="67">
        <f t="shared" si="21"/>
        <v>0</v>
      </c>
      <c r="BP57" s="67">
        <f t="shared" ref="BP57:BV57" si="22">SUM(BP23+BP31+BP38+BP46+BP50+BP55)</f>
        <v>0</v>
      </c>
      <c r="BQ57" s="67">
        <f t="shared" si="22"/>
        <v>1093625000</v>
      </c>
      <c r="BR57" s="63">
        <f t="shared" si="22"/>
        <v>0</v>
      </c>
      <c r="BS57" s="67">
        <f t="shared" si="22"/>
        <v>923585301.23000002</v>
      </c>
      <c r="BT57" s="67">
        <f>SUM(BT23+BT31+BT38+BT46+BT50+BT55+BT11)</f>
        <v>70690689.670000002</v>
      </c>
      <c r="BU57" s="67">
        <f>SUM(BU23+BU31+BU38+BU46+BU50+BU55+BU11)</f>
        <v>3886732927.4499998</v>
      </c>
      <c r="BV57" s="67">
        <f t="shared" si="22"/>
        <v>7084349.3700000001</v>
      </c>
      <c r="BW57" s="67">
        <f>SUM(BW23+BW31+BW38+BW46+BW50+BW55)</f>
        <v>4021727304.1399989</v>
      </c>
    </row>
    <row r="59" spans="1:75" x14ac:dyDescent="0.25">
      <c r="BU59" s="10"/>
      <c r="BV59" s="10"/>
      <c r="BW59" s="10"/>
    </row>
    <row r="61" spans="1:75" x14ac:dyDescent="0.25">
      <c r="BW61" s="11"/>
    </row>
  </sheetData>
  <mergeCells count="73"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  <mergeCell ref="L7:N7"/>
    <mergeCell ref="L8:N8"/>
    <mergeCell ref="L9:M9"/>
    <mergeCell ref="O7:Q7"/>
    <mergeCell ref="O8:Q8"/>
    <mergeCell ref="O9:P9"/>
    <mergeCell ref="R7:T7"/>
    <mergeCell ref="R8:T8"/>
    <mergeCell ref="R9:S9"/>
    <mergeCell ref="U7:W7"/>
    <mergeCell ref="U8:W8"/>
    <mergeCell ref="U9:V9"/>
    <mergeCell ref="X7:Z7"/>
    <mergeCell ref="X8:Z8"/>
    <mergeCell ref="X9:Y9"/>
    <mergeCell ref="AA7:AC7"/>
    <mergeCell ref="AA8:AC8"/>
    <mergeCell ref="AA9:AB9"/>
    <mergeCell ref="AD7:AF7"/>
    <mergeCell ref="AD8:AF8"/>
    <mergeCell ref="AD9:AE9"/>
    <mergeCell ref="AG7:AI7"/>
    <mergeCell ref="AG8:AI8"/>
    <mergeCell ref="AG9:AH9"/>
    <mergeCell ref="AJ7:AL7"/>
    <mergeCell ref="AJ8:AL8"/>
    <mergeCell ref="AJ9:AK9"/>
    <mergeCell ref="AM7:AO7"/>
    <mergeCell ref="AM8:AO8"/>
    <mergeCell ref="AM9:AN9"/>
    <mergeCell ref="AP7:AR7"/>
    <mergeCell ref="AP8:AR8"/>
    <mergeCell ref="AP9:AQ9"/>
    <mergeCell ref="AS7:AU7"/>
    <mergeCell ref="AS8:AU8"/>
    <mergeCell ref="AS9:AT9"/>
    <mergeCell ref="AV7:AX7"/>
    <mergeCell ref="AV8:AX8"/>
    <mergeCell ref="AV9:AW9"/>
    <mergeCell ref="AY7:BA7"/>
    <mergeCell ref="AY8:BA8"/>
    <mergeCell ref="AY9:AZ9"/>
    <mergeCell ref="BB7:BD7"/>
    <mergeCell ref="BB8:BD8"/>
    <mergeCell ref="BB9:BC9"/>
    <mergeCell ref="BE7:BG7"/>
    <mergeCell ref="BE8:BG8"/>
    <mergeCell ref="BE9:BF9"/>
    <mergeCell ref="BH7:BJ7"/>
    <mergeCell ref="BH8:BJ8"/>
    <mergeCell ref="BH9:BI9"/>
    <mergeCell ref="BK7:BM7"/>
    <mergeCell ref="BK8:BM8"/>
    <mergeCell ref="BK9:BL9"/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Giuseppina Fontana</cp:lastModifiedBy>
  <cp:lastPrinted>2021-03-18T13:51:39Z</cp:lastPrinted>
  <dcterms:created xsi:type="dcterms:W3CDTF">2017-01-10T11:29:20Z</dcterms:created>
  <dcterms:modified xsi:type="dcterms:W3CDTF">2021-03-19T09:29:33Z</dcterms:modified>
</cp:coreProperties>
</file>